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tno.sharepoint.com/teams/P060.37543/TeamDocuments/Team/Work/Portefeuilleroutekaarten/"/>
    </mc:Choice>
  </mc:AlternateContent>
  <xr:revisionPtr revIDLastSave="57" documentId="8_{69FC7C6E-3B30-4E9B-B3EC-27088FB67623}" xr6:coauthVersionLast="46" xr6:coauthVersionMax="46" xr10:uidLastSave="{BD41C588-361C-4C98-973B-A7C6FDB986CC}"/>
  <bookViews>
    <workbookView xWindow="-28920" yWindow="-120" windowWidth="29040" windowHeight="15840" xr2:uid="{D768ECB3-622F-4C79-918F-1A6A2091A3B5}"/>
  </bookViews>
  <sheets>
    <sheet name="Invulblad" sheetId="1" r:id="rId1"/>
    <sheet name="Emissiecoëfficiën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38" i="2"/>
  <c r="E43" i="2"/>
  <c r="E51" i="2"/>
  <c r="E53" i="2"/>
  <c r="E9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4" i="2"/>
  <c r="E45" i="2"/>
  <c r="E46" i="2"/>
  <c r="E47" i="2"/>
  <c r="E48" i="2"/>
  <c r="E49" i="2"/>
  <c r="E50" i="2"/>
  <c r="E52" i="2"/>
  <c r="E54" i="2"/>
  <c r="E55" i="2"/>
  <c r="E56" i="2"/>
  <c r="E57" i="2"/>
  <c r="E58" i="2"/>
  <c r="E59" i="2"/>
  <c r="E60" i="2"/>
  <c r="E61" i="2"/>
  <c r="E62" i="2"/>
  <c r="E63" i="2"/>
  <c r="E4" i="2"/>
  <c r="E5" i="2"/>
  <c r="E6" i="2"/>
  <c r="E7" i="2"/>
  <c r="E8" i="2"/>
  <c r="E3" i="2"/>
  <c r="P10" i="1"/>
  <c r="P11" i="1"/>
  <c r="P13" i="1"/>
  <c r="P14" i="1"/>
  <c r="P16" i="1"/>
  <c r="P17" i="1"/>
  <c r="P18" i="1"/>
  <c r="P19" i="1"/>
  <c r="P20" i="1"/>
  <c r="P21" i="1"/>
  <c r="P22" i="1"/>
  <c r="P23" i="1"/>
  <c r="P25" i="1"/>
  <c r="P26" i="1"/>
  <c r="P27" i="1"/>
  <c r="P28" i="1"/>
  <c r="P29" i="1"/>
  <c r="P30" i="1"/>
  <c r="P31" i="1"/>
  <c r="P32" i="1"/>
  <c r="P33" i="1"/>
  <c r="P35" i="1"/>
  <c r="P36" i="1"/>
  <c r="P37" i="1"/>
  <c r="P38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G39" i="1"/>
  <c r="O10" i="1"/>
  <c r="O11" i="1"/>
  <c r="O13" i="1"/>
  <c r="O14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5" i="1"/>
  <c r="O36" i="1"/>
  <c r="O37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N10" i="1"/>
  <c r="N11" i="1"/>
  <c r="N12" i="1"/>
  <c r="O12" i="1" s="1"/>
  <c r="N13" i="1"/>
  <c r="N14" i="1"/>
  <c r="N15" i="1"/>
  <c r="O15" i="1" s="1"/>
  <c r="N16" i="1"/>
  <c r="N17" i="1"/>
  <c r="N18" i="1"/>
  <c r="N19" i="1"/>
  <c r="N20" i="1"/>
  <c r="N21" i="1"/>
  <c r="N22" i="1"/>
  <c r="N23" i="1"/>
  <c r="N24" i="1"/>
  <c r="O24" i="1" s="1"/>
  <c r="N25" i="1"/>
  <c r="N26" i="1"/>
  <c r="N27" i="1"/>
  <c r="N28" i="1"/>
  <c r="N29" i="1"/>
  <c r="N30" i="1"/>
  <c r="N31" i="1"/>
  <c r="N32" i="1"/>
  <c r="N33" i="1"/>
  <c r="N34" i="1"/>
  <c r="O34" i="1" s="1"/>
  <c r="N35" i="1"/>
  <c r="N36" i="1"/>
  <c r="N37" i="1"/>
  <c r="N38" i="1"/>
  <c r="O38" i="1" s="1"/>
  <c r="N39" i="1"/>
  <c r="O39" i="1" s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O68" i="1" s="1"/>
  <c r="N69" i="1"/>
  <c r="O69" i="1" s="1"/>
  <c r="N9" i="1"/>
  <c r="O9" i="1" s="1"/>
  <c r="M9" i="1" l="1"/>
  <c r="K9" i="1"/>
  <c r="I9" i="1"/>
  <c r="G9" i="1"/>
  <c r="E9" i="1"/>
  <c r="C9" i="1"/>
  <c r="L20" i="2"/>
  <c r="K17" i="1" l="1"/>
  <c r="C10" i="1" l="1"/>
  <c r="L21" i="2" l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Q43" i="1" s="1"/>
  <c r="I42" i="1"/>
  <c r="Q42" i="1" s="1"/>
  <c r="I41" i="1"/>
  <c r="Q41" i="1" s="1"/>
  <c r="I40" i="1"/>
  <c r="Q40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Q16" i="1" s="1"/>
  <c r="I15" i="1"/>
  <c r="I14" i="1"/>
  <c r="Q14" i="1" s="1"/>
  <c r="I13" i="1"/>
  <c r="I12" i="1"/>
  <c r="I11" i="1"/>
  <c r="I10" i="1"/>
  <c r="Q10" i="1" s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69" i="1"/>
  <c r="P69" i="1" s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P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P15" i="1" s="1"/>
  <c r="E14" i="1"/>
  <c r="E13" i="1"/>
  <c r="E12" i="1"/>
  <c r="P12" i="1" s="1"/>
  <c r="E11" i="1"/>
  <c r="E10" i="1"/>
  <c r="C69" i="1"/>
  <c r="Q69" i="1" s="1"/>
  <c r="C68" i="1"/>
  <c r="Q68" i="1" s="1"/>
  <c r="C67" i="1"/>
  <c r="Q67" i="1" s="1"/>
  <c r="C66" i="1"/>
  <c r="Q66" i="1" s="1"/>
  <c r="C65" i="1"/>
  <c r="Q65" i="1" s="1"/>
  <c r="C64" i="1"/>
  <c r="C63" i="1"/>
  <c r="C62" i="1"/>
  <c r="C61" i="1"/>
  <c r="Q61" i="1" s="1"/>
  <c r="C60" i="1"/>
  <c r="Q60" i="1" s="1"/>
  <c r="C59" i="1"/>
  <c r="C58" i="1"/>
  <c r="C57" i="1"/>
  <c r="C56" i="1"/>
  <c r="C55" i="1"/>
  <c r="Q55" i="1" s="1"/>
  <c r="C54" i="1"/>
  <c r="Q54" i="1" s="1"/>
  <c r="C53" i="1"/>
  <c r="Q53" i="1" s="1"/>
  <c r="C52" i="1"/>
  <c r="Q52" i="1" s="1"/>
  <c r="C51" i="1"/>
  <c r="C50" i="1"/>
  <c r="Q50" i="1" s="1"/>
  <c r="C49" i="1"/>
  <c r="Q49" i="1" s="1"/>
  <c r="C48" i="1"/>
  <c r="C47" i="1"/>
  <c r="C46" i="1"/>
  <c r="C45" i="1"/>
  <c r="Q45" i="1" s="1"/>
  <c r="C44" i="1"/>
  <c r="C43" i="1"/>
  <c r="C42" i="1"/>
  <c r="C41" i="1"/>
  <c r="C40" i="1"/>
  <c r="C39" i="1"/>
  <c r="C38" i="1"/>
  <c r="Q38" i="1" s="1"/>
  <c r="C37" i="1"/>
  <c r="Q37" i="1" s="1"/>
  <c r="C36" i="1"/>
  <c r="Q36" i="1" s="1"/>
  <c r="C35" i="1"/>
  <c r="Q35" i="1" s="1"/>
  <c r="C34" i="1"/>
  <c r="C33" i="1"/>
  <c r="Q33" i="1" s="1"/>
  <c r="C32" i="1"/>
  <c r="C31" i="1"/>
  <c r="C30" i="1"/>
  <c r="C29" i="1"/>
  <c r="Q29" i="1" s="1"/>
  <c r="C28" i="1"/>
  <c r="C27" i="1"/>
  <c r="C26" i="1"/>
  <c r="Q26" i="1" s="1"/>
  <c r="C25" i="1"/>
  <c r="Q25" i="1" s="1"/>
  <c r="C24" i="1"/>
  <c r="C23" i="1"/>
  <c r="Q23" i="1" s="1"/>
  <c r="C22" i="1"/>
  <c r="Q22" i="1" s="1"/>
  <c r="C21" i="1"/>
  <c r="Q21" i="1" s="1"/>
  <c r="C20" i="1"/>
  <c r="Q20" i="1" s="1"/>
  <c r="C19" i="1"/>
  <c r="Q19" i="1" s="1"/>
  <c r="C18" i="1"/>
  <c r="C17" i="1"/>
  <c r="C16" i="1"/>
  <c r="C15" i="1"/>
  <c r="C14" i="1"/>
  <c r="C13" i="1"/>
  <c r="C12" i="1"/>
  <c r="C11" i="1"/>
  <c r="Q17" i="1" l="1"/>
  <c r="Q18" i="1"/>
  <c r="Q11" i="1"/>
  <c r="Q12" i="1"/>
  <c r="Q13" i="1"/>
  <c r="Q51" i="1"/>
  <c r="Q56" i="1"/>
  <c r="Q57" i="1"/>
  <c r="Q58" i="1"/>
  <c r="Q59" i="1"/>
  <c r="Q44" i="1"/>
  <c r="Q27" i="1"/>
  <c r="Q28" i="1"/>
  <c r="Q46" i="1"/>
  <c r="Q30" i="1"/>
  <c r="Q63" i="1"/>
  <c r="Q62" i="1"/>
  <c r="Q15" i="1"/>
  <c r="Q31" i="1"/>
  <c r="Q47" i="1"/>
  <c r="Q32" i="1"/>
  <c r="Q48" i="1"/>
  <c r="Q64" i="1"/>
  <c r="P24" i="1"/>
  <c r="Q24" i="1"/>
  <c r="P39" i="1"/>
  <c r="Q39" i="1"/>
  <c r="Q34" i="1"/>
  <c r="P9" i="1"/>
  <c r="Q9" i="1"/>
</calcChain>
</file>

<file path=xl/sharedStrings.xml><?xml version="1.0" encoding="utf-8"?>
<sst xmlns="http://schemas.openxmlformats.org/spreadsheetml/2006/main" count="53" uniqueCount="32">
  <si>
    <t>Elektra</t>
  </si>
  <si>
    <t>Aardgas</t>
  </si>
  <si>
    <t>Warmte</t>
  </si>
  <si>
    <t>Koude</t>
  </si>
  <si>
    <t>Biomasa</t>
  </si>
  <si>
    <t>Stookolie</t>
  </si>
  <si>
    <t>kWh</t>
  </si>
  <si>
    <t>emissie: indirect</t>
  </si>
  <si>
    <t>emissie: direct</t>
  </si>
  <si>
    <t>Jaartal</t>
  </si>
  <si>
    <t>Energie</t>
  </si>
  <si>
    <t>Totaal voor jaar</t>
  </si>
  <si>
    <t>Direct</t>
  </si>
  <si>
    <t>Indirect</t>
  </si>
  <si>
    <r>
      <t>kg CO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</si>
  <si>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m</t>
    </r>
    <r>
      <rPr>
        <i/>
        <vertAlign val="superscript"/>
        <sz val="11"/>
        <color theme="1"/>
        <rFont val="Calibri"/>
        <family val="2"/>
        <scheme val="minor"/>
      </rPr>
      <t>3</t>
    </r>
  </si>
  <si>
    <t>Elektriciteit</t>
  </si>
  <si>
    <t>Biomassa</t>
  </si>
  <si>
    <t>kg/kWh</t>
  </si>
  <si>
    <t>kg/m3</t>
  </si>
  <si>
    <t>kg/GJ</t>
  </si>
  <si>
    <t>GJ</t>
  </si>
  <si>
    <t>Omrekenfactoren Energie-eenheden:</t>
  </si>
  <si>
    <t>GJ/kWh</t>
  </si>
  <si>
    <t>Gas</t>
  </si>
  <si>
    <t>GJ/m3</t>
  </si>
  <si>
    <r>
      <t>kg</t>
    </r>
    <r>
      <rPr>
        <vertAlign val="subscript"/>
        <sz val="11"/>
        <color theme="1"/>
        <rFont val="Calibri"/>
        <family val="2"/>
        <scheme val="minor"/>
      </rPr>
      <t>CO2</t>
    </r>
    <r>
      <rPr>
        <sz val="11"/>
        <color theme="1"/>
        <rFont val="Calibri"/>
        <family val="2"/>
        <scheme val="minor"/>
      </rPr>
      <t>/kg</t>
    </r>
    <r>
      <rPr>
        <vertAlign val="subscript"/>
        <sz val="11"/>
        <color theme="1"/>
        <rFont val="Calibri"/>
        <family val="2"/>
        <scheme val="minor"/>
      </rPr>
      <t>olie</t>
    </r>
  </si>
  <si>
    <t>GJ/kg</t>
  </si>
  <si>
    <t>kg</t>
  </si>
  <si>
    <t>*bovenwaarde</t>
  </si>
  <si>
    <t>Bron voor calorische bovenwaarde aardgas: Physical Properties of Natural Gases, N.V. Nederlandse Gasunie. 1980</t>
  </si>
  <si>
    <r>
      <t>Uitstoot [kg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</si>
</sst>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24"/>
      <color theme="1"/>
      <name val="Cambria"/>
      <family val="1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8" fillId="4" borderId="0" xfId="0" applyFont="1" applyFill="1"/>
    <xf numFmtId="0" fontId="0" fillId="4" borderId="0" xfId="0" applyFill="1"/>
    <xf numFmtId="0" fontId="3" fillId="4" borderId="0" xfId="0" applyFont="1" applyFill="1"/>
    <xf numFmtId="0" fontId="0" fillId="5" borderId="1" xfId="0" applyFill="1" applyBorder="1"/>
    <xf numFmtId="0" fontId="0" fillId="0" borderId="1" xfId="0" applyBorder="1"/>
    <xf numFmtId="0" fontId="0" fillId="5" borderId="1" xfId="0" applyFill="1" applyBorder="1" applyProtection="1"/>
    <xf numFmtId="0" fontId="0" fillId="0" borderId="1" xfId="0" applyBorder="1" applyProtection="1"/>
    <xf numFmtId="164" fontId="0" fillId="4" borderId="0" xfId="0" applyNumberFormat="1" applyFill="1"/>
    <xf numFmtId="164" fontId="0" fillId="3" borderId="0" xfId="0" applyNumberFormat="1" applyFill="1"/>
    <xf numFmtId="1" fontId="0" fillId="4" borderId="0" xfId="0" applyNumberFormat="1" applyFill="1"/>
    <xf numFmtId="1" fontId="0" fillId="3" borderId="0" xfId="0" applyNumberFormat="1" applyFill="1"/>
    <xf numFmtId="1" fontId="3" fillId="2" borderId="0" xfId="0" applyNumberFormat="1" applyFont="1" applyFill="1"/>
    <xf numFmtId="1" fontId="0" fillId="2" borderId="0" xfId="0" applyNumberFormat="1" applyFill="1"/>
    <xf numFmtId="1" fontId="3" fillId="0" borderId="0" xfId="0" applyNumberFormat="1" applyFont="1"/>
    <xf numFmtId="1" fontId="0" fillId="0" borderId="0" xfId="0" applyNumberFormat="1"/>
    <xf numFmtId="0" fontId="1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6" borderId="5" xfId="0" applyFont="1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5" xfId="0" applyFill="1" applyBorder="1"/>
    <xf numFmtId="0" fontId="1" fillId="6" borderId="6" xfId="0" applyFont="1" applyFill="1" applyBorder="1"/>
    <xf numFmtId="16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165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2" xfId="0" applyFont="1" applyBorder="1"/>
    <xf numFmtId="165" fontId="11" fillId="0" borderId="3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1" fillId="0" borderId="4" xfId="0" applyFont="1" applyBorder="1"/>
    <xf numFmtId="165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2" fontId="0" fillId="0" borderId="6" xfId="0" applyNumberFormat="1" applyBorder="1"/>
    <xf numFmtId="165" fontId="10" fillId="0" borderId="0" xfId="0" applyNumberFormat="1" applyFont="1" applyBorder="1"/>
    <xf numFmtId="165" fontId="10" fillId="0" borderId="8" xfId="0" applyNumberFormat="1" applyFont="1" applyBorder="1"/>
    <xf numFmtId="2" fontId="0" fillId="0" borderId="8" xfId="0" applyNumberFormat="1" applyBorder="1"/>
    <xf numFmtId="164" fontId="0" fillId="0" borderId="8" xfId="0" applyNumberFormat="1" applyBorder="1"/>
    <xf numFmtId="2" fontId="0" fillId="0" borderId="9" xfId="0" applyNumberFormat="1" applyBorder="1"/>
    <xf numFmtId="0" fontId="1" fillId="0" borderId="10" xfId="0" applyFont="1" applyBorder="1"/>
    <xf numFmtId="165" fontId="0" fillId="0" borderId="11" xfId="0" applyNumberFormat="1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F8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373132</xdr:colOff>
      <xdr:row>0</xdr:row>
      <xdr:rowOff>79514</xdr:rowOff>
    </xdr:from>
    <xdr:to>
      <xdr:col>15</xdr:col>
      <xdr:colOff>562666</xdr:colOff>
      <xdr:row>4</xdr:row>
      <xdr:rowOff>27859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433F27-53DC-45A1-BE46-A4941F37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2502" y="79514"/>
          <a:ext cx="1089163" cy="1086237"/>
        </a:xfrm>
        <a:prstGeom prst="rect">
          <a:avLst/>
        </a:prstGeom>
      </xdr:spPr>
    </xdr:pic>
    <xdr:clientData/>
  </xdr:twoCellAnchor>
  <xdr:oneCellAnchor>
    <xdr:from>
      <xdr:col>0</xdr:col>
      <xdr:colOff>257174</xdr:colOff>
      <xdr:row>0</xdr:row>
      <xdr:rowOff>47625</xdr:rowOff>
    </xdr:from>
    <xdr:ext cx="6791325" cy="129003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CCE54D-8E07-4589-8929-2EA5058650B1}"/>
            </a:ext>
          </a:extLst>
        </xdr:cNvPr>
        <xdr:cNvSpPr txBox="1"/>
      </xdr:nvSpPr>
      <xdr:spPr>
        <a:xfrm>
          <a:off x="257174" y="47625"/>
          <a:ext cx="6791325" cy="1290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2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EVZ CO</a:t>
          </a:r>
          <a:r>
            <a:rPr lang="nl-NL" sz="24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2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-rekentool</a:t>
          </a:r>
          <a:r>
            <a:rPr lang="nl-NL" sz="2400"/>
            <a:t> </a:t>
          </a:r>
        </a:p>
        <a:p>
          <a:r>
            <a:rPr lang="nl-NL" sz="1050"/>
            <a:t>Gebruik deze tool om uw energieverbruik</a:t>
          </a:r>
          <a:r>
            <a:rPr lang="nl-NL" sz="1050" baseline="0"/>
            <a:t> uit 6 verschillende bronnen om te rekenen naar de bijbehorende emissie van CO</a:t>
          </a:r>
          <a:r>
            <a:rPr lang="nl-NL" sz="105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Doet u dit in het juiste jaar, zodat de emissiecoëfficiënten behorende bij het juiste jaar worden gebruikt. Zie werkblad </a:t>
          </a:r>
          <a:r>
            <a:rPr lang="nl-NL" sz="105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Emissiecoëfficiënten </a:t>
          </a:r>
          <a:r>
            <a:rPr lang="nl-NL" sz="105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voor meer informatie.</a:t>
          </a:r>
          <a:endParaRPr lang="nl-NL" sz="105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Deze tool is een bijlage bij de Handleiding Portefeuilleroutekaart Cure, opgesteld door TNO in 2020, maar kan ook opzichzelfstaand worden gebruikt.</a:t>
          </a:r>
          <a:endParaRPr lang="nl-NL" sz="105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</xdr:row>
      <xdr:rowOff>0</xdr:rowOff>
    </xdr:from>
    <xdr:ext cx="5143501" cy="361509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747A96-DB76-4DB6-8C53-346AF5EB3291}"/>
            </a:ext>
          </a:extLst>
        </xdr:cNvPr>
        <xdr:cNvSpPr txBox="1"/>
      </xdr:nvSpPr>
      <xdr:spPr>
        <a:xfrm>
          <a:off x="9515475" y="190500"/>
          <a:ext cx="5143501" cy="361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600" b="1"/>
            <a:t>Bronvermelding voor data:</a:t>
          </a:r>
        </a:p>
        <a:p>
          <a:r>
            <a:rPr lang="nl-NL" sz="1100" i="1"/>
            <a:t>(Zie ook toelichting</a:t>
          </a:r>
          <a:r>
            <a:rPr lang="nl-NL" sz="1100" i="1" baseline="0"/>
            <a:t> bij handleiding Portefeuilleroutekaart TNO 2020)</a:t>
          </a: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Elektra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1990-2000: Herziening Duurzame energie 1990-2004 (CBS); </a:t>
          </a:r>
        </a:p>
        <a:p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2000-2020: Rendementen en CO</a:t>
          </a:r>
          <a:r>
            <a:rPr lang="nl-NL" sz="11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-emissie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elektriciteitsproductie 2019 (CBS)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</a:t>
          </a:r>
        </a:p>
        <a:p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2020-2030: Klimaat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en energieverkenning 2021 (PBL);</a:t>
          </a:r>
        </a:p>
        <a:p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2030-2050: Extrapolatie Klimaat- en energieverkenning 2021 naar 95% duurzame opwekking in 2050, uitgaande van 70% duurzame opwek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2030 (doelstelling uit Klimaatakkoord).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Voor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CO</a:t>
          </a:r>
          <a:r>
            <a:rPr lang="nl-NL" sz="11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-emissiecoëfficiënten zijn de cijfers van de </a:t>
          </a:r>
          <a:r>
            <a:rPr lang="nl-NL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integrale methode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gebruikt. Lees hierover meer in de gerefereerde bronnen.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Aardgas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Nederlandse lijst van energiedragers en standaard CO</a:t>
          </a:r>
          <a:r>
            <a:rPr lang="nl-NL" sz="11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-emissiefactoren,  versie januari 2019; RVO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Warmte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NTA8800, of kwaliteitsverklaring van een bepaald warmtedistributienetwerk</a:t>
          </a:r>
          <a:r>
            <a:rPr lang="nl-NL"/>
            <a:t> 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Koude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NTA8800, of kwaliteitsverklaring van een bepaald warmtedistributienetwerk</a:t>
          </a:r>
          <a:r>
            <a:rPr lang="nl-NL"/>
            <a:t> 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Biomassa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NTA 8800</a:t>
          </a:r>
          <a:r>
            <a:rPr lang="nl-NL"/>
            <a:t> </a:t>
          </a:r>
          <a:endParaRPr lang="nl-NL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Stookolie</a:t>
          </a:r>
          <a:r>
            <a:rPr lang="nl-N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Update of the Netherlands</a:t>
          </a:r>
          <a:r>
            <a:rPr lang="nl-NL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list of fuels for the National Inventory Report 2015 and later [TNO 2014 R11919], van web: http://www.emissieregistratie.nl/erpubliek/documenten/Lucht (Air)/Update of the Netherlands list of fuels TNO-2014-R11919.pdf</a:t>
          </a:r>
          <a:endParaRPr lang="nl-NL" sz="1100"/>
        </a:p>
      </xdr:txBody>
    </xdr:sp>
    <xdr:clientData/>
  </xdr:oneCellAnchor>
  <xdr:oneCellAnchor>
    <xdr:from>
      <xdr:col>15</xdr:col>
      <xdr:colOff>1</xdr:colOff>
      <xdr:row>19</xdr:row>
      <xdr:rowOff>161925</xdr:rowOff>
    </xdr:from>
    <xdr:ext cx="5143500" cy="154837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647E61-9706-4430-BD38-A80473A4E3EE}"/>
            </a:ext>
          </a:extLst>
        </xdr:cNvPr>
        <xdr:cNvSpPr txBox="1"/>
      </xdr:nvSpPr>
      <xdr:spPr>
        <a:xfrm>
          <a:off x="9515476" y="3819525"/>
          <a:ext cx="5143500" cy="1548373"/>
        </a:xfrm>
        <a:prstGeom prst="rect">
          <a:avLst/>
        </a:prstGeom>
        <a:solidFill>
          <a:srgbClr val="FF8F8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600" b="1"/>
            <a:t>Beschermd werkblad</a:t>
          </a:r>
        </a:p>
        <a:p>
          <a:r>
            <a:rPr lang="nl-NL" sz="1100" i="0"/>
            <a:t>De</a:t>
          </a:r>
          <a:r>
            <a:rPr lang="nl-NL" sz="1100" i="0" baseline="0"/>
            <a:t> werkbladen in deze rekentool zijn beschermd. Dat betekent dat het normaalgesproken  niet mogelijk is om de emissiecoëfficienten in dit werkblad of de vergelijkingen bij </a:t>
          </a:r>
          <a:r>
            <a:rPr lang="nl-NL" sz="1100" i="1" baseline="0"/>
            <a:t>Invulblad</a:t>
          </a:r>
          <a:r>
            <a:rPr lang="nl-NL" sz="1100" i="0" baseline="0"/>
            <a:t> aan te passen. Alleen die cellen waar uw input nodig is, zijn open. Hiermee wordt voorkomen dat gebruikers onbewust aanpassingen doen aan werkbladlogica of emissiecoëfficiënten. Wilt u toch iets aanpassen? Klik op het tabblad </a:t>
          </a:r>
          <a:r>
            <a:rPr lang="nl-NL" sz="1100" i="1" baseline="0"/>
            <a:t>Controleren </a:t>
          </a:r>
          <a:r>
            <a:rPr lang="nl-NL" sz="1100" i="0" baseline="0"/>
            <a:t>in het menu bovenaan Excel en kies voor </a:t>
          </a:r>
          <a:r>
            <a:rPr lang="nl-NL" sz="1100" i="1" baseline="0"/>
            <a:t>Beveiliging blad opheffen</a:t>
          </a:r>
          <a:r>
            <a:rPr lang="nl-NL" sz="1100" i="0" baseline="0"/>
            <a:t>. Hiervoor is geen wachtwoord nodig.</a:t>
          </a:r>
          <a:endParaRPr lang="nl-NL" sz="1100" i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D6EC-BFA7-4223-82E2-7E868E9DEB66}">
  <dimension ref="A1:Q69"/>
  <sheetViews>
    <sheetView showGridLines="0" tabSelected="1" zoomScale="115" zoomScaleNormal="115" workbookViewId="0">
      <pane ySplit="8" topLeftCell="A9" activePane="bottomLeft" state="frozen"/>
      <selection pane="bottomLeft"/>
    </sheetView>
  </sheetViews>
  <sheetFormatPr defaultRowHeight="15" x14ac:dyDescent="0.25"/>
  <cols>
    <col min="2" max="2" width="13.5703125" style="2" customWidth="1"/>
    <col min="3" max="3" width="13.5703125" style="17" customWidth="1"/>
    <col min="4" max="4" width="13.5703125" customWidth="1"/>
    <col min="5" max="5" width="13.5703125" style="19" customWidth="1"/>
    <col min="6" max="6" width="13.5703125" style="2" customWidth="1"/>
    <col min="7" max="7" width="13.5703125" style="17" customWidth="1"/>
    <col min="8" max="8" width="13.5703125" customWidth="1"/>
    <col min="9" max="9" width="13.5703125" style="19" customWidth="1"/>
    <col min="10" max="10" width="13.5703125" style="2" customWidth="1"/>
    <col min="11" max="11" width="13.5703125" style="17" customWidth="1"/>
    <col min="12" max="12" width="13.5703125" customWidth="1"/>
    <col min="13" max="13" width="13.5703125" style="19" customWidth="1"/>
    <col min="14" max="15" width="13.5703125" style="13" customWidth="1"/>
    <col min="16" max="17" width="13.5703125" style="15" customWidth="1"/>
  </cols>
  <sheetData>
    <row r="1" spans="1:17" s="6" customFormat="1" ht="15" customHeight="1" x14ac:dyDescent="0.4">
      <c r="A1" s="5"/>
      <c r="C1" s="14"/>
      <c r="E1" s="14"/>
      <c r="G1" s="14"/>
      <c r="I1" s="14"/>
      <c r="K1" s="14"/>
      <c r="M1" s="14"/>
      <c r="N1" s="12"/>
      <c r="O1" s="12"/>
      <c r="P1" s="14"/>
      <c r="Q1" s="14"/>
    </row>
    <row r="2" spans="1:17" s="6" customFormat="1" ht="44.25" customHeight="1" x14ac:dyDescent="0.25">
      <c r="C2" s="14"/>
      <c r="E2" s="14"/>
      <c r="G2" s="14"/>
      <c r="I2" s="14"/>
      <c r="K2" s="14"/>
      <c r="M2" s="14"/>
      <c r="N2" s="12"/>
      <c r="O2" s="12"/>
      <c r="P2" s="14"/>
      <c r="Q2" s="14"/>
    </row>
    <row r="3" spans="1:17" s="6" customFormat="1" x14ac:dyDescent="0.25">
      <c r="C3" s="14"/>
      <c r="E3" s="14"/>
      <c r="G3" s="14"/>
      <c r="I3" s="14"/>
      <c r="K3" s="14"/>
      <c r="M3" s="14"/>
      <c r="N3" s="12"/>
      <c r="O3" s="12"/>
      <c r="P3" s="14"/>
      <c r="Q3" s="14"/>
    </row>
    <row r="4" spans="1:17" s="6" customFormat="1" x14ac:dyDescent="0.25">
      <c r="C4" s="14"/>
      <c r="E4" s="14"/>
      <c r="G4" s="14"/>
      <c r="I4" s="14"/>
      <c r="K4" s="14"/>
      <c r="M4" s="14"/>
      <c r="N4" s="12"/>
      <c r="O4" s="12"/>
      <c r="P4" s="14"/>
      <c r="Q4" s="14"/>
    </row>
    <row r="5" spans="1:17" s="6" customFormat="1" x14ac:dyDescent="0.25">
      <c r="C5" s="14"/>
      <c r="E5" s="14"/>
      <c r="G5" s="14"/>
      <c r="I5" s="14"/>
      <c r="K5" s="14"/>
      <c r="M5" s="14"/>
      <c r="N5" s="12"/>
      <c r="O5" s="12"/>
      <c r="P5" s="14"/>
      <c r="Q5" s="14"/>
    </row>
    <row r="6" spans="1:17" s="1" customFormat="1" ht="15.75" x14ac:dyDescent="0.25">
      <c r="A6" s="1" t="s">
        <v>9</v>
      </c>
      <c r="B6" s="33" t="s">
        <v>0</v>
      </c>
      <c r="C6" s="33"/>
      <c r="D6" s="34" t="s">
        <v>1</v>
      </c>
      <c r="E6" s="34"/>
      <c r="F6" s="33" t="s">
        <v>2</v>
      </c>
      <c r="G6" s="33"/>
      <c r="H6" s="34" t="s">
        <v>3</v>
      </c>
      <c r="I6" s="34"/>
      <c r="J6" s="33" t="s">
        <v>4</v>
      </c>
      <c r="K6" s="33"/>
      <c r="L6" s="34" t="s">
        <v>5</v>
      </c>
      <c r="M6" s="34"/>
      <c r="N6" s="30" t="s">
        <v>11</v>
      </c>
      <c r="O6" s="30"/>
      <c r="P6" s="30"/>
      <c r="Q6" s="30"/>
    </row>
    <row r="7" spans="1:17" ht="18" x14ac:dyDescent="0.35">
      <c r="B7" s="31" t="s">
        <v>7</v>
      </c>
      <c r="C7" s="31"/>
      <c r="D7" s="32" t="s">
        <v>8</v>
      </c>
      <c r="E7" s="32"/>
      <c r="F7" s="31" t="s">
        <v>7</v>
      </c>
      <c r="G7" s="31"/>
      <c r="H7" s="32" t="s">
        <v>7</v>
      </c>
      <c r="I7" s="32"/>
      <c r="J7" s="31" t="s">
        <v>8</v>
      </c>
      <c r="K7" s="31"/>
      <c r="L7" s="32" t="s">
        <v>8</v>
      </c>
      <c r="M7" s="32"/>
      <c r="N7" s="35" t="s">
        <v>10</v>
      </c>
      <c r="O7" s="35"/>
      <c r="P7" s="36" t="s">
        <v>31</v>
      </c>
      <c r="Q7" s="36"/>
    </row>
    <row r="8" spans="1:17" ht="18.75" x14ac:dyDescent="0.35">
      <c r="B8" s="4" t="s">
        <v>6</v>
      </c>
      <c r="C8" s="16" t="s">
        <v>14</v>
      </c>
      <c r="D8" s="3" t="s">
        <v>15</v>
      </c>
      <c r="E8" s="18" t="s">
        <v>14</v>
      </c>
      <c r="F8" s="4" t="s">
        <v>21</v>
      </c>
      <c r="G8" s="16" t="s">
        <v>14</v>
      </c>
      <c r="H8" s="7" t="s">
        <v>21</v>
      </c>
      <c r="I8" s="18" t="s">
        <v>14</v>
      </c>
      <c r="J8" s="4" t="s">
        <v>21</v>
      </c>
      <c r="K8" s="16" t="s">
        <v>14</v>
      </c>
      <c r="L8" s="3" t="s">
        <v>28</v>
      </c>
      <c r="M8" s="18" t="s">
        <v>14</v>
      </c>
      <c r="N8" s="28" t="s">
        <v>6</v>
      </c>
      <c r="O8" s="28" t="s">
        <v>21</v>
      </c>
      <c r="P8" s="29" t="s">
        <v>12</v>
      </c>
      <c r="Q8" s="29" t="s">
        <v>13</v>
      </c>
    </row>
    <row r="9" spans="1:17" x14ac:dyDescent="0.25">
      <c r="A9">
        <v>1990</v>
      </c>
      <c r="B9" s="8"/>
      <c r="C9" s="17">
        <f>B9*Emissiecoëfficiënten!B3</f>
        <v>0</v>
      </c>
      <c r="D9" s="9"/>
      <c r="E9" s="19">
        <f>D9*Emissiecoëfficiënten!C3</f>
        <v>0</v>
      </c>
      <c r="F9" s="8"/>
      <c r="G9" s="17">
        <f>F9*Emissiecoëfficiënten!D3</f>
        <v>0</v>
      </c>
      <c r="H9" s="9"/>
      <c r="I9" s="19">
        <f>H9*Emissiecoëfficiënten!E3</f>
        <v>0</v>
      </c>
      <c r="J9" s="8"/>
      <c r="K9" s="17">
        <f>J9*Emissiecoëfficiënten!F3</f>
        <v>0</v>
      </c>
      <c r="L9" s="9"/>
      <c r="M9" s="19">
        <f>L9*Emissiecoëfficiënten!G3</f>
        <v>0</v>
      </c>
      <c r="N9" s="13">
        <f>B9+(D9*Emissiecoëfficiënten!$L$20/Emissiecoëfficiënten!$L$19)+(F9/Emissiecoëfficiënten!$L$19)+(H9/Emissiecoëfficiënten!$L$19)+(J9/Emissiecoëfficiënten!$L$19)+(L9*Emissiecoëfficiënten!$L$21/Emissiecoëfficiënten!$L$19)</f>
        <v>0</v>
      </c>
      <c r="O9" s="13">
        <f>N9*Emissiecoëfficiënten!$L$19</f>
        <v>0</v>
      </c>
      <c r="P9" s="15">
        <f>E9+K9+M9</f>
        <v>0</v>
      </c>
      <c r="Q9" s="15">
        <f>C9+G9+I9</f>
        <v>0</v>
      </c>
    </row>
    <row r="10" spans="1:17" x14ac:dyDescent="0.25">
      <c r="A10">
        <v>1991</v>
      </c>
      <c r="B10" s="10"/>
      <c r="C10" s="17">
        <f>B10*Emissiecoëfficiënten!B4</f>
        <v>0</v>
      </c>
      <c r="D10" s="11"/>
      <c r="E10" s="19">
        <f>D10*Emissiecoëfficiënten!C4</f>
        <v>0</v>
      </c>
      <c r="F10" s="10"/>
      <c r="G10" s="17">
        <f>F10*Emissiecoëfficiënten!D4</f>
        <v>0</v>
      </c>
      <c r="H10" s="11"/>
      <c r="I10" s="19">
        <f>H10*Emissiecoëfficiënten!E4</f>
        <v>0</v>
      </c>
      <c r="J10" s="10"/>
      <c r="K10" s="17">
        <f>J10*Emissiecoëfficiënten!F4</f>
        <v>0</v>
      </c>
      <c r="L10" s="11"/>
      <c r="M10" s="19">
        <f>L10*Emissiecoëfficiënten!G4</f>
        <v>0</v>
      </c>
      <c r="N10" s="13">
        <f>B10+(D10*Emissiecoëfficiënten!$L$20/Emissiecoëfficiënten!$L$19)+(F10/Emissiecoëfficiënten!$L$19)+(H10/Emissiecoëfficiënten!$L$19)+(J10/Emissiecoëfficiënten!$L$19)+(L10*Emissiecoëfficiënten!$L$21/Emissiecoëfficiënten!$L$19)</f>
        <v>0</v>
      </c>
      <c r="O10" s="13">
        <f>N10*Emissiecoëfficiënten!$L$19</f>
        <v>0</v>
      </c>
      <c r="P10" s="15">
        <f t="shared" ref="P10:P69" si="0">E10+K10+M10</f>
        <v>0</v>
      </c>
      <c r="Q10" s="15">
        <f t="shared" ref="Q10:Q69" si="1">C10+G10+I10</f>
        <v>0</v>
      </c>
    </row>
    <row r="11" spans="1:17" x14ac:dyDescent="0.25">
      <c r="A11">
        <v>1992</v>
      </c>
      <c r="B11" s="10"/>
      <c r="C11" s="17">
        <f>B11*Emissiecoëfficiënten!B5</f>
        <v>0</v>
      </c>
      <c r="D11" s="11"/>
      <c r="E11" s="19">
        <f>D11*Emissiecoëfficiënten!C5</f>
        <v>0</v>
      </c>
      <c r="F11" s="10"/>
      <c r="G11" s="17">
        <f>F11*Emissiecoëfficiënten!D5</f>
        <v>0</v>
      </c>
      <c r="H11" s="11"/>
      <c r="I11" s="19">
        <f>H11*Emissiecoëfficiënten!E5</f>
        <v>0</v>
      </c>
      <c r="J11" s="10"/>
      <c r="K11" s="17">
        <f>J11*Emissiecoëfficiënten!F5</f>
        <v>0</v>
      </c>
      <c r="L11" s="11"/>
      <c r="M11" s="19">
        <f>L11*Emissiecoëfficiënten!G5</f>
        <v>0</v>
      </c>
      <c r="N11" s="13">
        <f>B11+(D11*Emissiecoëfficiënten!$L$20/Emissiecoëfficiënten!$L$19)+(F11/Emissiecoëfficiënten!$L$19)+(H11/Emissiecoëfficiënten!$L$19)+(J11/Emissiecoëfficiënten!$L$19)+(L11*Emissiecoëfficiënten!$L$21/Emissiecoëfficiënten!$L$19)</f>
        <v>0</v>
      </c>
      <c r="O11" s="13">
        <f>N11*Emissiecoëfficiënten!$L$19</f>
        <v>0</v>
      </c>
      <c r="P11" s="15">
        <f t="shared" si="0"/>
        <v>0</v>
      </c>
      <c r="Q11" s="15">
        <f t="shared" si="1"/>
        <v>0</v>
      </c>
    </row>
    <row r="12" spans="1:17" x14ac:dyDescent="0.25">
      <c r="A12">
        <v>1993</v>
      </c>
      <c r="B12" s="10"/>
      <c r="C12" s="17">
        <f>B12*Emissiecoëfficiënten!B6</f>
        <v>0</v>
      </c>
      <c r="D12" s="11"/>
      <c r="E12" s="19">
        <f>D12*Emissiecoëfficiënten!C6</f>
        <v>0</v>
      </c>
      <c r="F12" s="10"/>
      <c r="G12" s="17">
        <f>F12*Emissiecoëfficiënten!D6</f>
        <v>0</v>
      </c>
      <c r="H12" s="11"/>
      <c r="I12" s="19">
        <f>H12*Emissiecoëfficiënten!E6</f>
        <v>0</v>
      </c>
      <c r="J12" s="10"/>
      <c r="K12" s="17">
        <f>J12*Emissiecoëfficiënten!F6</f>
        <v>0</v>
      </c>
      <c r="L12" s="11"/>
      <c r="M12" s="19">
        <f>L12*Emissiecoëfficiënten!G6</f>
        <v>0</v>
      </c>
      <c r="N12" s="13">
        <f>B12+(D12*Emissiecoëfficiënten!$L$20/Emissiecoëfficiënten!$L$19)+(F12/Emissiecoëfficiënten!$L$19)+(H12/Emissiecoëfficiënten!$L$19)+(J12/Emissiecoëfficiënten!$L$19)+(L12*Emissiecoëfficiënten!$L$21/Emissiecoëfficiënten!$L$19)</f>
        <v>0</v>
      </c>
      <c r="O12" s="13">
        <f>N12*Emissiecoëfficiënten!$L$19</f>
        <v>0</v>
      </c>
      <c r="P12" s="15">
        <f t="shared" si="0"/>
        <v>0</v>
      </c>
      <c r="Q12" s="15">
        <f t="shared" si="1"/>
        <v>0</v>
      </c>
    </row>
    <row r="13" spans="1:17" x14ac:dyDescent="0.25">
      <c r="A13">
        <v>1994</v>
      </c>
      <c r="B13" s="10"/>
      <c r="C13" s="17">
        <f>B13*Emissiecoëfficiënten!B7</f>
        <v>0</v>
      </c>
      <c r="D13" s="11"/>
      <c r="E13" s="19">
        <f>D13*Emissiecoëfficiënten!C7</f>
        <v>0</v>
      </c>
      <c r="F13" s="10"/>
      <c r="G13" s="17">
        <f>F13*Emissiecoëfficiënten!D7</f>
        <v>0</v>
      </c>
      <c r="H13" s="11"/>
      <c r="I13" s="19">
        <f>H13*Emissiecoëfficiënten!E7</f>
        <v>0</v>
      </c>
      <c r="J13" s="10"/>
      <c r="K13" s="17">
        <f>J13*Emissiecoëfficiënten!F7</f>
        <v>0</v>
      </c>
      <c r="L13" s="11"/>
      <c r="M13" s="19">
        <f>L13*Emissiecoëfficiënten!G7</f>
        <v>0</v>
      </c>
      <c r="N13" s="13">
        <f>B13+(D13*Emissiecoëfficiënten!$L$20/Emissiecoëfficiënten!$L$19)+(F13/Emissiecoëfficiënten!$L$19)+(H13/Emissiecoëfficiënten!$L$19)+(J13/Emissiecoëfficiënten!$L$19)+(L13*Emissiecoëfficiënten!$L$21/Emissiecoëfficiënten!$L$19)</f>
        <v>0</v>
      </c>
      <c r="O13" s="13">
        <f>N13*Emissiecoëfficiënten!$L$19</f>
        <v>0</v>
      </c>
      <c r="P13" s="15">
        <f t="shared" si="0"/>
        <v>0</v>
      </c>
      <c r="Q13" s="15">
        <f t="shared" si="1"/>
        <v>0</v>
      </c>
    </row>
    <row r="14" spans="1:17" x14ac:dyDescent="0.25">
      <c r="A14">
        <v>1995</v>
      </c>
      <c r="B14" s="10"/>
      <c r="C14" s="17">
        <f>B14*Emissiecoëfficiënten!B8</f>
        <v>0</v>
      </c>
      <c r="D14" s="11"/>
      <c r="E14" s="19">
        <f>D14*Emissiecoëfficiënten!C8</f>
        <v>0</v>
      </c>
      <c r="F14" s="10"/>
      <c r="G14" s="17">
        <f>F14*Emissiecoëfficiënten!D8</f>
        <v>0</v>
      </c>
      <c r="H14" s="11"/>
      <c r="I14" s="19">
        <f>H14*Emissiecoëfficiënten!E8</f>
        <v>0</v>
      </c>
      <c r="J14" s="10"/>
      <c r="K14" s="17">
        <f>J14*Emissiecoëfficiënten!F8</f>
        <v>0</v>
      </c>
      <c r="L14" s="11"/>
      <c r="M14" s="19">
        <f>L14*Emissiecoëfficiënten!G8</f>
        <v>0</v>
      </c>
      <c r="N14" s="13">
        <f>B14+(D14*Emissiecoëfficiënten!$L$20/Emissiecoëfficiënten!$L$19)+(F14/Emissiecoëfficiënten!$L$19)+(H14/Emissiecoëfficiënten!$L$19)+(J14/Emissiecoëfficiënten!$L$19)+(L14*Emissiecoëfficiënten!$L$21/Emissiecoëfficiënten!$L$19)</f>
        <v>0</v>
      </c>
      <c r="O14" s="13">
        <f>N14*Emissiecoëfficiënten!$L$19</f>
        <v>0</v>
      </c>
      <c r="P14" s="15">
        <f t="shared" si="0"/>
        <v>0</v>
      </c>
      <c r="Q14" s="15">
        <f t="shared" si="1"/>
        <v>0</v>
      </c>
    </row>
    <row r="15" spans="1:17" x14ac:dyDescent="0.25">
      <c r="A15">
        <v>1996</v>
      </c>
      <c r="B15" s="10"/>
      <c r="C15" s="17">
        <f>B15*Emissiecoëfficiënten!B9</f>
        <v>0</v>
      </c>
      <c r="D15" s="11"/>
      <c r="E15" s="19">
        <f>D15*Emissiecoëfficiënten!C9</f>
        <v>0</v>
      </c>
      <c r="F15" s="10"/>
      <c r="G15" s="17">
        <f>F15*Emissiecoëfficiënten!D9</f>
        <v>0</v>
      </c>
      <c r="H15" s="11"/>
      <c r="I15" s="19">
        <f>H15*Emissiecoëfficiënten!E9</f>
        <v>0</v>
      </c>
      <c r="J15" s="10"/>
      <c r="K15" s="17">
        <f>J15*Emissiecoëfficiënten!F9</f>
        <v>0</v>
      </c>
      <c r="L15" s="11"/>
      <c r="M15" s="19">
        <f>L15*Emissiecoëfficiënten!G9</f>
        <v>0</v>
      </c>
      <c r="N15" s="13">
        <f>B15+(D15*Emissiecoëfficiënten!$L$20/Emissiecoëfficiënten!$L$19)+(F15/Emissiecoëfficiënten!$L$19)+(H15/Emissiecoëfficiënten!$L$19)+(J15/Emissiecoëfficiënten!$L$19)+(L15*Emissiecoëfficiënten!$L$21/Emissiecoëfficiënten!$L$19)</f>
        <v>0</v>
      </c>
      <c r="O15" s="13">
        <f>N15*Emissiecoëfficiënten!$L$19</f>
        <v>0</v>
      </c>
      <c r="P15" s="15">
        <f t="shared" si="0"/>
        <v>0</v>
      </c>
      <c r="Q15" s="15">
        <f t="shared" si="1"/>
        <v>0</v>
      </c>
    </row>
    <row r="16" spans="1:17" x14ac:dyDescent="0.25">
      <c r="A16">
        <v>1997</v>
      </c>
      <c r="B16" s="10"/>
      <c r="C16" s="17">
        <f>B16*Emissiecoëfficiënten!B10</f>
        <v>0</v>
      </c>
      <c r="D16" s="11"/>
      <c r="E16" s="19">
        <f>D16*Emissiecoëfficiënten!C10</f>
        <v>0</v>
      </c>
      <c r="F16" s="10"/>
      <c r="G16" s="17">
        <f>F16*Emissiecoëfficiënten!D10</f>
        <v>0</v>
      </c>
      <c r="H16" s="11"/>
      <c r="I16" s="19">
        <f>H16*Emissiecoëfficiënten!E10</f>
        <v>0</v>
      </c>
      <c r="J16" s="10"/>
      <c r="K16" s="17">
        <f>J16*Emissiecoëfficiënten!F10</f>
        <v>0</v>
      </c>
      <c r="L16" s="11"/>
      <c r="M16" s="19">
        <f>L16*Emissiecoëfficiënten!G10</f>
        <v>0</v>
      </c>
      <c r="N16" s="13">
        <f>B16+(D16*Emissiecoëfficiënten!$L$20/Emissiecoëfficiënten!$L$19)+(F16/Emissiecoëfficiënten!$L$19)+(H16/Emissiecoëfficiënten!$L$19)+(J16/Emissiecoëfficiënten!$L$19)+(L16*Emissiecoëfficiënten!$L$21/Emissiecoëfficiënten!$L$19)</f>
        <v>0</v>
      </c>
      <c r="O16" s="13">
        <f>N16*Emissiecoëfficiënten!$L$19</f>
        <v>0</v>
      </c>
      <c r="P16" s="15">
        <f t="shared" si="0"/>
        <v>0</v>
      </c>
      <c r="Q16" s="15">
        <f t="shared" si="1"/>
        <v>0</v>
      </c>
    </row>
    <row r="17" spans="1:17" x14ac:dyDescent="0.25">
      <c r="A17">
        <v>1998</v>
      </c>
      <c r="B17" s="10"/>
      <c r="C17" s="17">
        <f>B17*Emissiecoëfficiënten!B11</f>
        <v>0</v>
      </c>
      <c r="D17" s="11"/>
      <c r="E17" s="19">
        <f>D17*Emissiecoëfficiënten!C11</f>
        <v>0</v>
      </c>
      <c r="F17" s="10"/>
      <c r="G17" s="17">
        <f>F17*Emissiecoëfficiënten!D11</f>
        <v>0</v>
      </c>
      <c r="H17" s="11"/>
      <c r="I17" s="19">
        <f>H17*Emissiecoëfficiënten!E11</f>
        <v>0</v>
      </c>
      <c r="J17" s="10"/>
      <c r="K17" s="17">
        <f>J17*Emissiecoëfficiënten!F11</f>
        <v>0</v>
      </c>
      <c r="L17" s="11"/>
      <c r="M17" s="19">
        <f>L17*Emissiecoëfficiënten!G11</f>
        <v>0</v>
      </c>
      <c r="N17" s="13">
        <f>B17+(D17*Emissiecoëfficiënten!$L$20/Emissiecoëfficiënten!$L$19)+(F17/Emissiecoëfficiënten!$L$19)+(H17/Emissiecoëfficiënten!$L$19)+(J17/Emissiecoëfficiënten!$L$19)+(L17*Emissiecoëfficiënten!$L$21/Emissiecoëfficiënten!$L$19)</f>
        <v>0</v>
      </c>
      <c r="O17" s="13">
        <f>N17*Emissiecoëfficiënten!$L$19</f>
        <v>0</v>
      </c>
      <c r="P17" s="15">
        <f t="shared" si="0"/>
        <v>0</v>
      </c>
      <c r="Q17" s="15">
        <f t="shared" si="1"/>
        <v>0</v>
      </c>
    </row>
    <row r="18" spans="1:17" x14ac:dyDescent="0.25">
      <c r="A18">
        <v>1999</v>
      </c>
      <c r="B18" s="10"/>
      <c r="C18" s="17">
        <f>B18*Emissiecoëfficiënten!B12</f>
        <v>0</v>
      </c>
      <c r="D18" s="11"/>
      <c r="E18" s="19">
        <f>D18*Emissiecoëfficiënten!C12</f>
        <v>0</v>
      </c>
      <c r="F18" s="10"/>
      <c r="G18" s="17">
        <f>F18*Emissiecoëfficiënten!D12</f>
        <v>0</v>
      </c>
      <c r="H18" s="11"/>
      <c r="I18" s="19">
        <f>H18*Emissiecoëfficiënten!E12</f>
        <v>0</v>
      </c>
      <c r="J18" s="10"/>
      <c r="K18" s="17">
        <f>J18*Emissiecoëfficiënten!F12</f>
        <v>0</v>
      </c>
      <c r="L18" s="11"/>
      <c r="M18" s="19">
        <f>L18*Emissiecoëfficiënten!G12</f>
        <v>0</v>
      </c>
      <c r="N18" s="13">
        <f>B18+(D18*Emissiecoëfficiënten!$L$20/Emissiecoëfficiënten!$L$19)+(F18/Emissiecoëfficiënten!$L$19)+(H18/Emissiecoëfficiënten!$L$19)+(J18/Emissiecoëfficiënten!$L$19)+(L18*Emissiecoëfficiënten!$L$21/Emissiecoëfficiënten!$L$19)</f>
        <v>0</v>
      </c>
      <c r="O18" s="13">
        <f>N18*Emissiecoëfficiënten!$L$19</f>
        <v>0</v>
      </c>
      <c r="P18" s="15">
        <f t="shared" si="0"/>
        <v>0</v>
      </c>
      <c r="Q18" s="15">
        <f t="shared" si="1"/>
        <v>0</v>
      </c>
    </row>
    <row r="19" spans="1:17" x14ac:dyDescent="0.25">
      <c r="A19">
        <v>2000</v>
      </c>
      <c r="B19" s="10"/>
      <c r="C19" s="17">
        <f>B19*Emissiecoëfficiënten!B13</f>
        <v>0</v>
      </c>
      <c r="D19" s="11"/>
      <c r="E19" s="19">
        <f>D19*Emissiecoëfficiënten!C13</f>
        <v>0</v>
      </c>
      <c r="F19" s="10"/>
      <c r="G19" s="17">
        <f>F19*Emissiecoëfficiënten!D13</f>
        <v>0</v>
      </c>
      <c r="H19" s="11"/>
      <c r="I19" s="19">
        <f>H19*Emissiecoëfficiënten!E13</f>
        <v>0</v>
      </c>
      <c r="J19" s="10"/>
      <c r="K19" s="17">
        <f>J19*Emissiecoëfficiënten!F13</f>
        <v>0</v>
      </c>
      <c r="L19" s="11"/>
      <c r="M19" s="19">
        <f>L19*Emissiecoëfficiënten!G13</f>
        <v>0</v>
      </c>
      <c r="N19" s="13">
        <f>B19+(D19*Emissiecoëfficiënten!$L$20/Emissiecoëfficiënten!$L$19)+(F19/Emissiecoëfficiënten!$L$19)+(H19/Emissiecoëfficiënten!$L$19)+(J19/Emissiecoëfficiënten!$L$19)+(L19*Emissiecoëfficiënten!$L$21/Emissiecoëfficiënten!$L$19)</f>
        <v>0</v>
      </c>
      <c r="O19" s="13">
        <f>N19*Emissiecoëfficiënten!$L$19</f>
        <v>0</v>
      </c>
      <c r="P19" s="15">
        <f t="shared" si="0"/>
        <v>0</v>
      </c>
      <c r="Q19" s="15">
        <f t="shared" si="1"/>
        <v>0</v>
      </c>
    </row>
    <row r="20" spans="1:17" x14ac:dyDescent="0.25">
      <c r="A20">
        <v>2001</v>
      </c>
      <c r="B20" s="10"/>
      <c r="C20" s="17">
        <f>B20*Emissiecoëfficiënten!B14</f>
        <v>0</v>
      </c>
      <c r="D20" s="11"/>
      <c r="E20" s="19">
        <f>D20*Emissiecoëfficiënten!C14</f>
        <v>0</v>
      </c>
      <c r="F20" s="10"/>
      <c r="G20" s="17">
        <f>F20*Emissiecoëfficiënten!D14</f>
        <v>0</v>
      </c>
      <c r="H20" s="11"/>
      <c r="I20" s="19">
        <f>H20*Emissiecoëfficiënten!E14</f>
        <v>0</v>
      </c>
      <c r="J20" s="10"/>
      <c r="K20" s="17">
        <f>J20*Emissiecoëfficiënten!F14</f>
        <v>0</v>
      </c>
      <c r="L20" s="11"/>
      <c r="M20" s="19">
        <f>L20*Emissiecoëfficiënten!G14</f>
        <v>0</v>
      </c>
      <c r="N20" s="13">
        <f>B20+(D20*Emissiecoëfficiënten!$L$20/Emissiecoëfficiënten!$L$19)+(F20/Emissiecoëfficiënten!$L$19)+(H20/Emissiecoëfficiënten!$L$19)+(J20/Emissiecoëfficiënten!$L$19)+(L20*Emissiecoëfficiënten!$L$21/Emissiecoëfficiënten!$L$19)</f>
        <v>0</v>
      </c>
      <c r="O20" s="13">
        <f>N20*Emissiecoëfficiënten!$L$19</f>
        <v>0</v>
      </c>
      <c r="P20" s="15">
        <f t="shared" si="0"/>
        <v>0</v>
      </c>
      <c r="Q20" s="15">
        <f t="shared" si="1"/>
        <v>0</v>
      </c>
    </row>
    <row r="21" spans="1:17" x14ac:dyDescent="0.25">
      <c r="A21">
        <v>2002</v>
      </c>
      <c r="B21" s="10"/>
      <c r="C21" s="17">
        <f>B21*Emissiecoëfficiënten!B15</f>
        <v>0</v>
      </c>
      <c r="D21" s="11"/>
      <c r="E21" s="19">
        <f>D21*Emissiecoëfficiënten!C15</f>
        <v>0</v>
      </c>
      <c r="F21" s="10"/>
      <c r="G21" s="17">
        <f>F21*Emissiecoëfficiënten!D15</f>
        <v>0</v>
      </c>
      <c r="H21" s="11"/>
      <c r="I21" s="19">
        <f>H21*Emissiecoëfficiënten!E15</f>
        <v>0</v>
      </c>
      <c r="J21" s="10"/>
      <c r="K21" s="17">
        <f>J21*Emissiecoëfficiënten!F15</f>
        <v>0</v>
      </c>
      <c r="L21" s="11"/>
      <c r="M21" s="19">
        <f>L21*Emissiecoëfficiënten!G15</f>
        <v>0</v>
      </c>
      <c r="N21" s="13">
        <f>B21+(D21*Emissiecoëfficiënten!$L$20/Emissiecoëfficiënten!$L$19)+(F21/Emissiecoëfficiënten!$L$19)+(H21/Emissiecoëfficiënten!$L$19)+(J21/Emissiecoëfficiënten!$L$19)+(L21*Emissiecoëfficiënten!$L$21/Emissiecoëfficiënten!$L$19)</f>
        <v>0</v>
      </c>
      <c r="O21" s="13">
        <f>N21*Emissiecoëfficiënten!$L$19</f>
        <v>0</v>
      </c>
      <c r="P21" s="15">
        <f t="shared" si="0"/>
        <v>0</v>
      </c>
      <c r="Q21" s="15">
        <f t="shared" si="1"/>
        <v>0</v>
      </c>
    </row>
    <row r="22" spans="1:17" x14ac:dyDescent="0.25">
      <c r="A22">
        <v>2003</v>
      </c>
      <c r="B22" s="10"/>
      <c r="C22" s="17">
        <f>B22*Emissiecoëfficiënten!B16</f>
        <v>0</v>
      </c>
      <c r="D22" s="11"/>
      <c r="E22" s="19">
        <f>D22*Emissiecoëfficiënten!C16</f>
        <v>0</v>
      </c>
      <c r="F22" s="10"/>
      <c r="G22" s="17">
        <f>F22*Emissiecoëfficiënten!D16</f>
        <v>0</v>
      </c>
      <c r="H22" s="11"/>
      <c r="I22" s="19">
        <f>H22*Emissiecoëfficiënten!E16</f>
        <v>0</v>
      </c>
      <c r="J22" s="10"/>
      <c r="K22" s="17">
        <f>J22*Emissiecoëfficiënten!F16</f>
        <v>0</v>
      </c>
      <c r="L22" s="11"/>
      <c r="M22" s="19">
        <f>L22*Emissiecoëfficiënten!G16</f>
        <v>0</v>
      </c>
      <c r="N22" s="13">
        <f>B22+(D22*Emissiecoëfficiënten!$L$20/Emissiecoëfficiënten!$L$19)+(F22/Emissiecoëfficiënten!$L$19)+(H22/Emissiecoëfficiënten!$L$19)+(J22/Emissiecoëfficiënten!$L$19)+(L22*Emissiecoëfficiënten!$L$21/Emissiecoëfficiënten!$L$19)</f>
        <v>0</v>
      </c>
      <c r="O22" s="13">
        <f>N22*Emissiecoëfficiënten!$L$19</f>
        <v>0</v>
      </c>
      <c r="P22" s="15">
        <f t="shared" si="0"/>
        <v>0</v>
      </c>
      <c r="Q22" s="15">
        <f t="shared" si="1"/>
        <v>0</v>
      </c>
    </row>
    <row r="23" spans="1:17" x14ac:dyDescent="0.25">
      <c r="A23">
        <v>2004</v>
      </c>
      <c r="B23" s="10"/>
      <c r="C23" s="17">
        <f>B23*Emissiecoëfficiënten!B17</f>
        <v>0</v>
      </c>
      <c r="D23" s="11"/>
      <c r="E23" s="19">
        <f>D23*Emissiecoëfficiënten!C17</f>
        <v>0</v>
      </c>
      <c r="F23" s="10"/>
      <c r="G23" s="17">
        <f>F23*Emissiecoëfficiënten!D17</f>
        <v>0</v>
      </c>
      <c r="H23" s="11"/>
      <c r="I23" s="19">
        <f>H23*Emissiecoëfficiënten!E17</f>
        <v>0</v>
      </c>
      <c r="J23" s="10"/>
      <c r="K23" s="17">
        <f>J23*Emissiecoëfficiënten!F17</f>
        <v>0</v>
      </c>
      <c r="L23" s="11"/>
      <c r="M23" s="19">
        <f>L23*Emissiecoëfficiënten!G17</f>
        <v>0</v>
      </c>
      <c r="N23" s="13">
        <f>B23+(D23*Emissiecoëfficiënten!$L$20/Emissiecoëfficiënten!$L$19)+(F23/Emissiecoëfficiënten!$L$19)+(H23/Emissiecoëfficiënten!$L$19)+(J23/Emissiecoëfficiënten!$L$19)+(L23*Emissiecoëfficiënten!$L$21/Emissiecoëfficiënten!$L$19)</f>
        <v>0</v>
      </c>
      <c r="O23" s="13">
        <f>N23*Emissiecoëfficiënten!$L$19</f>
        <v>0</v>
      </c>
      <c r="P23" s="15">
        <f t="shared" si="0"/>
        <v>0</v>
      </c>
      <c r="Q23" s="15">
        <f t="shared" si="1"/>
        <v>0</v>
      </c>
    </row>
    <row r="24" spans="1:17" x14ac:dyDescent="0.25">
      <c r="A24">
        <v>2005</v>
      </c>
      <c r="B24" s="10"/>
      <c r="C24" s="17">
        <f>B24*Emissiecoëfficiënten!B18</f>
        <v>0</v>
      </c>
      <c r="D24" s="11"/>
      <c r="E24" s="19">
        <f>D24*Emissiecoëfficiënten!C18</f>
        <v>0</v>
      </c>
      <c r="F24" s="10"/>
      <c r="G24" s="17">
        <f>F24*Emissiecoëfficiënten!D18</f>
        <v>0</v>
      </c>
      <c r="H24" s="11"/>
      <c r="I24" s="19">
        <f>H24*Emissiecoëfficiënten!E18</f>
        <v>0</v>
      </c>
      <c r="J24" s="10"/>
      <c r="K24" s="17">
        <f>J24*Emissiecoëfficiënten!F18</f>
        <v>0</v>
      </c>
      <c r="L24" s="11"/>
      <c r="M24" s="19">
        <f>L24*Emissiecoëfficiënten!G18</f>
        <v>0</v>
      </c>
      <c r="N24" s="13">
        <f>B24+(D24*Emissiecoëfficiënten!$L$20/Emissiecoëfficiënten!$L$19)+(F24/Emissiecoëfficiënten!$L$19)+(H24/Emissiecoëfficiënten!$L$19)+(J24/Emissiecoëfficiënten!$L$19)+(L24*Emissiecoëfficiënten!$L$21/Emissiecoëfficiënten!$L$19)</f>
        <v>0</v>
      </c>
      <c r="O24" s="13">
        <f>N24*Emissiecoëfficiënten!$L$19</f>
        <v>0</v>
      </c>
      <c r="P24" s="15">
        <f t="shared" si="0"/>
        <v>0</v>
      </c>
      <c r="Q24" s="15">
        <f t="shared" si="1"/>
        <v>0</v>
      </c>
    </row>
    <row r="25" spans="1:17" x14ac:dyDescent="0.25">
      <c r="A25">
        <v>2006</v>
      </c>
      <c r="B25" s="10"/>
      <c r="C25" s="17">
        <f>B25*Emissiecoëfficiënten!B19</f>
        <v>0</v>
      </c>
      <c r="D25" s="11"/>
      <c r="E25" s="19">
        <f>D25*Emissiecoëfficiënten!C19</f>
        <v>0</v>
      </c>
      <c r="F25" s="10"/>
      <c r="G25" s="17">
        <f>F25*Emissiecoëfficiënten!D19</f>
        <v>0</v>
      </c>
      <c r="H25" s="11"/>
      <c r="I25" s="19">
        <f>H25*Emissiecoëfficiënten!E19</f>
        <v>0</v>
      </c>
      <c r="J25" s="10"/>
      <c r="K25" s="17">
        <f>J25*Emissiecoëfficiënten!F19</f>
        <v>0</v>
      </c>
      <c r="L25" s="11"/>
      <c r="M25" s="19">
        <f>L25*Emissiecoëfficiënten!G19</f>
        <v>0</v>
      </c>
      <c r="N25" s="13">
        <f>B25+(D25*Emissiecoëfficiënten!$L$20/Emissiecoëfficiënten!$L$19)+(F25/Emissiecoëfficiënten!$L$19)+(H25/Emissiecoëfficiënten!$L$19)+(J25/Emissiecoëfficiënten!$L$19)+(L25*Emissiecoëfficiënten!$L$21/Emissiecoëfficiënten!$L$19)</f>
        <v>0</v>
      </c>
      <c r="O25" s="13">
        <f>N25*Emissiecoëfficiënten!$L$19</f>
        <v>0</v>
      </c>
      <c r="P25" s="15">
        <f t="shared" si="0"/>
        <v>0</v>
      </c>
      <c r="Q25" s="15">
        <f t="shared" si="1"/>
        <v>0</v>
      </c>
    </row>
    <row r="26" spans="1:17" x14ac:dyDescent="0.25">
      <c r="A26">
        <v>2007</v>
      </c>
      <c r="B26" s="10"/>
      <c r="C26" s="17">
        <f>B26*Emissiecoëfficiënten!B20</f>
        <v>0</v>
      </c>
      <c r="D26" s="11"/>
      <c r="E26" s="19">
        <f>D26*Emissiecoëfficiënten!C20</f>
        <v>0</v>
      </c>
      <c r="F26" s="10"/>
      <c r="G26" s="17">
        <f>F26*Emissiecoëfficiënten!D20</f>
        <v>0</v>
      </c>
      <c r="H26" s="11"/>
      <c r="I26" s="19">
        <f>H26*Emissiecoëfficiënten!E20</f>
        <v>0</v>
      </c>
      <c r="J26" s="10"/>
      <c r="K26" s="17">
        <f>J26*Emissiecoëfficiënten!F20</f>
        <v>0</v>
      </c>
      <c r="L26" s="11"/>
      <c r="M26" s="19">
        <f>L26*Emissiecoëfficiënten!G20</f>
        <v>0</v>
      </c>
      <c r="N26" s="13">
        <f>B26+(D26*Emissiecoëfficiënten!$L$20/Emissiecoëfficiënten!$L$19)+(F26/Emissiecoëfficiënten!$L$19)+(H26/Emissiecoëfficiënten!$L$19)+(J26/Emissiecoëfficiënten!$L$19)+(L26*Emissiecoëfficiënten!$L$21/Emissiecoëfficiënten!$L$19)</f>
        <v>0</v>
      </c>
      <c r="O26" s="13">
        <f>N26*Emissiecoëfficiënten!$L$19</f>
        <v>0</v>
      </c>
      <c r="P26" s="15">
        <f t="shared" si="0"/>
        <v>0</v>
      </c>
      <c r="Q26" s="15">
        <f t="shared" si="1"/>
        <v>0</v>
      </c>
    </row>
    <row r="27" spans="1:17" x14ac:dyDescent="0.25">
      <c r="A27">
        <v>2008</v>
      </c>
      <c r="B27" s="10"/>
      <c r="C27" s="17">
        <f>B27*Emissiecoëfficiënten!B21</f>
        <v>0</v>
      </c>
      <c r="D27" s="11"/>
      <c r="E27" s="19">
        <f>D27*Emissiecoëfficiënten!C21</f>
        <v>0</v>
      </c>
      <c r="F27" s="10"/>
      <c r="G27" s="17">
        <f>F27*Emissiecoëfficiënten!D21</f>
        <v>0</v>
      </c>
      <c r="H27" s="11"/>
      <c r="I27" s="19">
        <f>H27*Emissiecoëfficiënten!E21</f>
        <v>0</v>
      </c>
      <c r="J27" s="10"/>
      <c r="K27" s="17">
        <f>J27*Emissiecoëfficiënten!F21</f>
        <v>0</v>
      </c>
      <c r="L27" s="11"/>
      <c r="M27" s="19">
        <f>L27*Emissiecoëfficiënten!G21</f>
        <v>0</v>
      </c>
      <c r="N27" s="13">
        <f>B27+(D27*Emissiecoëfficiënten!$L$20/Emissiecoëfficiënten!$L$19)+(F27/Emissiecoëfficiënten!$L$19)+(H27/Emissiecoëfficiënten!$L$19)+(J27/Emissiecoëfficiënten!$L$19)+(L27*Emissiecoëfficiënten!$L$21/Emissiecoëfficiënten!$L$19)</f>
        <v>0</v>
      </c>
      <c r="O27" s="13">
        <f>N27*Emissiecoëfficiënten!$L$19</f>
        <v>0</v>
      </c>
      <c r="P27" s="15">
        <f t="shared" si="0"/>
        <v>0</v>
      </c>
      <c r="Q27" s="15">
        <f t="shared" si="1"/>
        <v>0</v>
      </c>
    </row>
    <row r="28" spans="1:17" x14ac:dyDescent="0.25">
      <c r="A28">
        <v>2009</v>
      </c>
      <c r="B28" s="10"/>
      <c r="C28" s="17">
        <f>B28*Emissiecoëfficiënten!B22</f>
        <v>0</v>
      </c>
      <c r="D28" s="11"/>
      <c r="E28" s="19">
        <f>D28*Emissiecoëfficiënten!C22</f>
        <v>0</v>
      </c>
      <c r="F28" s="10"/>
      <c r="G28" s="17">
        <f>F28*Emissiecoëfficiënten!D22</f>
        <v>0</v>
      </c>
      <c r="H28" s="11"/>
      <c r="I28" s="19">
        <f>H28*Emissiecoëfficiënten!E22</f>
        <v>0</v>
      </c>
      <c r="J28" s="10"/>
      <c r="K28" s="17">
        <f>J28*Emissiecoëfficiënten!F22</f>
        <v>0</v>
      </c>
      <c r="L28" s="11"/>
      <c r="M28" s="19">
        <f>L28*Emissiecoëfficiënten!G22</f>
        <v>0</v>
      </c>
      <c r="N28" s="13">
        <f>B28+(D28*Emissiecoëfficiënten!$L$20/Emissiecoëfficiënten!$L$19)+(F28/Emissiecoëfficiënten!$L$19)+(H28/Emissiecoëfficiënten!$L$19)+(J28/Emissiecoëfficiënten!$L$19)+(L28*Emissiecoëfficiënten!$L$21/Emissiecoëfficiënten!$L$19)</f>
        <v>0</v>
      </c>
      <c r="O28" s="13">
        <f>N28*Emissiecoëfficiënten!$L$19</f>
        <v>0</v>
      </c>
      <c r="P28" s="15">
        <f t="shared" si="0"/>
        <v>0</v>
      </c>
      <c r="Q28" s="15">
        <f t="shared" si="1"/>
        <v>0</v>
      </c>
    </row>
    <row r="29" spans="1:17" x14ac:dyDescent="0.25">
      <c r="A29">
        <v>2010</v>
      </c>
      <c r="B29" s="10"/>
      <c r="C29" s="17">
        <f>B29*Emissiecoëfficiënten!B23</f>
        <v>0</v>
      </c>
      <c r="D29" s="11"/>
      <c r="E29" s="19">
        <f>D29*Emissiecoëfficiënten!C23</f>
        <v>0</v>
      </c>
      <c r="F29" s="10"/>
      <c r="G29" s="17">
        <f>F29*Emissiecoëfficiënten!D23</f>
        <v>0</v>
      </c>
      <c r="H29" s="11"/>
      <c r="I29" s="19">
        <f>H29*Emissiecoëfficiënten!E23</f>
        <v>0</v>
      </c>
      <c r="J29" s="10"/>
      <c r="K29" s="17">
        <f>J29*Emissiecoëfficiënten!F23</f>
        <v>0</v>
      </c>
      <c r="L29" s="11"/>
      <c r="M29" s="19">
        <f>L29*Emissiecoëfficiënten!G23</f>
        <v>0</v>
      </c>
      <c r="N29" s="13">
        <f>B29+(D29*Emissiecoëfficiënten!$L$20/Emissiecoëfficiënten!$L$19)+(F29/Emissiecoëfficiënten!$L$19)+(H29/Emissiecoëfficiënten!$L$19)+(J29/Emissiecoëfficiënten!$L$19)+(L29*Emissiecoëfficiënten!$L$21/Emissiecoëfficiënten!$L$19)</f>
        <v>0</v>
      </c>
      <c r="O29" s="13">
        <f>N29*Emissiecoëfficiënten!$L$19</f>
        <v>0</v>
      </c>
      <c r="P29" s="15">
        <f t="shared" si="0"/>
        <v>0</v>
      </c>
      <c r="Q29" s="15">
        <f t="shared" si="1"/>
        <v>0</v>
      </c>
    </row>
    <row r="30" spans="1:17" x14ac:dyDescent="0.25">
      <c r="A30">
        <v>2011</v>
      </c>
      <c r="B30" s="10"/>
      <c r="C30" s="17">
        <f>B30*Emissiecoëfficiënten!B24</f>
        <v>0</v>
      </c>
      <c r="D30" s="11"/>
      <c r="E30" s="19">
        <f>D30*Emissiecoëfficiënten!C24</f>
        <v>0</v>
      </c>
      <c r="F30" s="10"/>
      <c r="G30" s="17">
        <f>F30*Emissiecoëfficiënten!D24</f>
        <v>0</v>
      </c>
      <c r="H30" s="11"/>
      <c r="I30" s="19">
        <f>H30*Emissiecoëfficiënten!E24</f>
        <v>0</v>
      </c>
      <c r="J30" s="10"/>
      <c r="K30" s="17">
        <f>J30*Emissiecoëfficiënten!F24</f>
        <v>0</v>
      </c>
      <c r="L30" s="11"/>
      <c r="M30" s="19">
        <f>L30*Emissiecoëfficiënten!G24</f>
        <v>0</v>
      </c>
      <c r="N30" s="13">
        <f>B30+(D30*Emissiecoëfficiënten!$L$20/Emissiecoëfficiënten!$L$19)+(F30/Emissiecoëfficiënten!$L$19)+(H30/Emissiecoëfficiënten!$L$19)+(J30/Emissiecoëfficiënten!$L$19)+(L30*Emissiecoëfficiënten!$L$21/Emissiecoëfficiënten!$L$19)</f>
        <v>0</v>
      </c>
      <c r="O30" s="13">
        <f>N30*Emissiecoëfficiënten!$L$19</f>
        <v>0</v>
      </c>
      <c r="P30" s="15">
        <f t="shared" si="0"/>
        <v>0</v>
      </c>
      <c r="Q30" s="15">
        <f t="shared" si="1"/>
        <v>0</v>
      </c>
    </row>
    <row r="31" spans="1:17" x14ac:dyDescent="0.25">
      <c r="A31">
        <v>2012</v>
      </c>
      <c r="B31" s="10"/>
      <c r="C31" s="17">
        <f>B31*Emissiecoëfficiënten!B25</f>
        <v>0</v>
      </c>
      <c r="D31" s="11"/>
      <c r="E31" s="19">
        <f>D31*Emissiecoëfficiënten!C25</f>
        <v>0</v>
      </c>
      <c r="F31" s="10"/>
      <c r="G31" s="17">
        <f>F31*Emissiecoëfficiënten!D25</f>
        <v>0</v>
      </c>
      <c r="H31" s="11"/>
      <c r="I31" s="19">
        <f>H31*Emissiecoëfficiënten!E25</f>
        <v>0</v>
      </c>
      <c r="J31" s="10"/>
      <c r="K31" s="17">
        <f>J31*Emissiecoëfficiënten!F25</f>
        <v>0</v>
      </c>
      <c r="L31" s="11"/>
      <c r="M31" s="19">
        <f>L31*Emissiecoëfficiënten!G25</f>
        <v>0</v>
      </c>
      <c r="N31" s="13">
        <f>B31+(D31*Emissiecoëfficiënten!$L$20/Emissiecoëfficiënten!$L$19)+(F31/Emissiecoëfficiënten!$L$19)+(H31/Emissiecoëfficiënten!$L$19)+(J31/Emissiecoëfficiënten!$L$19)+(L31*Emissiecoëfficiënten!$L$21/Emissiecoëfficiënten!$L$19)</f>
        <v>0</v>
      </c>
      <c r="O31" s="13">
        <f>N31*Emissiecoëfficiënten!$L$19</f>
        <v>0</v>
      </c>
      <c r="P31" s="15">
        <f t="shared" si="0"/>
        <v>0</v>
      </c>
      <c r="Q31" s="15">
        <f t="shared" si="1"/>
        <v>0</v>
      </c>
    </row>
    <row r="32" spans="1:17" x14ac:dyDescent="0.25">
      <c r="A32">
        <v>2013</v>
      </c>
      <c r="B32" s="10"/>
      <c r="C32" s="17">
        <f>B32*Emissiecoëfficiënten!B26</f>
        <v>0</v>
      </c>
      <c r="D32" s="11"/>
      <c r="E32" s="19">
        <f>D32*Emissiecoëfficiënten!C26</f>
        <v>0</v>
      </c>
      <c r="F32" s="10"/>
      <c r="G32" s="17">
        <f>F32*Emissiecoëfficiënten!D26</f>
        <v>0</v>
      </c>
      <c r="H32" s="11"/>
      <c r="I32" s="19">
        <f>H32*Emissiecoëfficiënten!E26</f>
        <v>0</v>
      </c>
      <c r="J32" s="10"/>
      <c r="K32" s="17">
        <f>J32*Emissiecoëfficiënten!F26</f>
        <v>0</v>
      </c>
      <c r="L32" s="11"/>
      <c r="M32" s="19">
        <f>L32*Emissiecoëfficiënten!G26</f>
        <v>0</v>
      </c>
      <c r="N32" s="13">
        <f>B32+(D32*Emissiecoëfficiënten!$L$20/Emissiecoëfficiënten!$L$19)+(F32/Emissiecoëfficiënten!$L$19)+(H32/Emissiecoëfficiënten!$L$19)+(J32/Emissiecoëfficiënten!$L$19)+(L32*Emissiecoëfficiënten!$L$21/Emissiecoëfficiënten!$L$19)</f>
        <v>0</v>
      </c>
      <c r="O32" s="13">
        <f>N32*Emissiecoëfficiënten!$L$19</f>
        <v>0</v>
      </c>
      <c r="P32" s="15">
        <f t="shared" si="0"/>
        <v>0</v>
      </c>
      <c r="Q32" s="15">
        <f t="shared" si="1"/>
        <v>0</v>
      </c>
    </row>
    <row r="33" spans="1:17" x14ac:dyDescent="0.25">
      <c r="A33">
        <v>2014</v>
      </c>
      <c r="B33" s="10"/>
      <c r="C33" s="17">
        <f>B33*Emissiecoëfficiënten!B27</f>
        <v>0</v>
      </c>
      <c r="D33" s="11"/>
      <c r="E33" s="19">
        <f>D33*Emissiecoëfficiënten!C27</f>
        <v>0</v>
      </c>
      <c r="F33" s="10"/>
      <c r="G33" s="17">
        <f>F33*Emissiecoëfficiënten!D27</f>
        <v>0</v>
      </c>
      <c r="H33" s="11"/>
      <c r="I33" s="19">
        <f>H33*Emissiecoëfficiënten!E27</f>
        <v>0</v>
      </c>
      <c r="J33" s="10"/>
      <c r="K33" s="17">
        <f>J33*Emissiecoëfficiënten!F27</f>
        <v>0</v>
      </c>
      <c r="L33" s="11"/>
      <c r="M33" s="19">
        <f>L33*Emissiecoëfficiënten!G27</f>
        <v>0</v>
      </c>
      <c r="N33" s="13">
        <f>B33+(D33*Emissiecoëfficiënten!$L$20/Emissiecoëfficiënten!$L$19)+(F33/Emissiecoëfficiënten!$L$19)+(H33/Emissiecoëfficiënten!$L$19)+(J33/Emissiecoëfficiënten!$L$19)+(L33*Emissiecoëfficiënten!$L$21/Emissiecoëfficiënten!$L$19)</f>
        <v>0</v>
      </c>
      <c r="O33" s="13">
        <f>N33*Emissiecoëfficiënten!$L$19</f>
        <v>0</v>
      </c>
      <c r="P33" s="15">
        <f t="shared" si="0"/>
        <v>0</v>
      </c>
      <c r="Q33" s="15">
        <f t="shared" si="1"/>
        <v>0</v>
      </c>
    </row>
    <row r="34" spans="1:17" x14ac:dyDescent="0.25">
      <c r="A34">
        <v>2015</v>
      </c>
      <c r="B34" s="10"/>
      <c r="C34" s="17">
        <f>B34*Emissiecoëfficiënten!B28</f>
        <v>0</v>
      </c>
      <c r="D34" s="11"/>
      <c r="E34" s="19">
        <f>D34*Emissiecoëfficiënten!C28</f>
        <v>0</v>
      </c>
      <c r="F34" s="10"/>
      <c r="G34" s="17">
        <f>F34*Emissiecoëfficiënten!D28</f>
        <v>0</v>
      </c>
      <c r="H34" s="11"/>
      <c r="I34" s="19">
        <f>H34*Emissiecoëfficiënten!E28</f>
        <v>0</v>
      </c>
      <c r="J34" s="10"/>
      <c r="K34" s="17">
        <f>J34*Emissiecoëfficiënten!F28</f>
        <v>0</v>
      </c>
      <c r="L34" s="11"/>
      <c r="M34" s="19">
        <f>L34*Emissiecoëfficiënten!G28</f>
        <v>0</v>
      </c>
      <c r="N34" s="13">
        <f>B34+(D34*Emissiecoëfficiënten!$L$20/Emissiecoëfficiënten!$L$19)+(F34/Emissiecoëfficiënten!$L$19)+(H34/Emissiecoëfficiënten!$L$19)+(J34/Emissiecoëfficiënten!$L$19)+(L34*Emissiecoëfficiënten!$L$21/Emissiecoëfficiënten!$L$19)</f>
        <v>0</v>
      </c>
      <c r="O34" s="13">
        <f>N34*Emissiecoëfficiënten!$L$19</f>
        <v>0</v>
      </c>
      <c r="P34" s="15">
        <f t="shared" si="0"/>
        <v>0</v>
      </c>
      <c r="Q34" s="15">
        <f t="shared" si="1"/>
        <v>0</v>
      </c>
    </row>
    <row r="35" spans="1:17" x14ac:dyDescent="0.25">
      <c r="A35">
        <v>2016</v>
      </c>
      <c r="B35" s="10"/>
      <c r="C35" s="17">
        <f>B35*Emissiecoëfficiënten!B29</f>
        <v>0</v>
      </c>
      <c r="D35" s="11"/>
      <c r="E35" s="19">
        <f>D35*Emissiecoëfficiënten!C29</f>
        <v>0</v>
      </c>
      <c r="F35" s="10"/>
      <c r="G35" s="17">
        <f>F35*Emissiecoëfficiënten!D29</f>
        <v>0</v>
      </c>
      <c r="H35" s="11"/>
      <c r="I35" s="19">
        <f>H35*Emissiecoëfficiënten!E29</f>
        <v>0</v>
      </c>
      <c r="J35" s="10"/>
      <c r="K35" s="17">
        <f>J35*Emissiecoëfficiënten!F29</f>
        <v>0</v>
      </c>
      <c r="L35" s="11"/>
      <c r="M35" s="19">
        <f>L35*Emissiecoëfficiënten!G29</f>
        <v>0</v>
      </c>
      <c r="N35" s="13">
        <f>B35+(D35*Emissiecoëfficiënten!$L$20/Emissiecoëfficiënten!$L$19)+(F35/Emissiecoëfficiënten!$L$19)+(H35/Emissiecoëfficiënten!$L$19)+(J35/Emissiecoëfficiënten!$L$19)+(L35*Emissiecoëfficiënten!$L$21/Emissiecoëfficiënten!$L$19)</f>
        <v>0</v>
      </c>
      <c r="O35" s="13">
        <f>N35*Emissiecoëfficiënten!$L$19</f>
        <v>0</v>
      </c>
      <c r="P35" s="15">
        <f t="shared" si="0"/>
        <v>0</v>
      </c>
      <c r="Q35" s="15">
        <f t="shared" si="1"/>
        <v>0</v>
      </c>
    </row>
    <row r="36" spans="1:17" x14ac:dyDescent="0.25">
      <c r="A36">
        <v>2017</v>
      </c>
      <c r="B36" s="10"/>
      <c r="C36" s="17">
        <f>B36*Emissiecoëfficiënten!B30</f>
        <v>0</v>
      </c>
      <c r="D36" s="11"/>
      <c r="E36" s="19">
        <f>D36*Emissiecoëfficiënten!C30</f>
        <v>0</v>
      </c>
      <c r="F36" s="10"/>
      <c r="G36" s="17">
        <f>F36*Emissiecoëfficiënten!D30</f>
        <v>0</v>
      </c>
      <c r="H36" s="11"/>
      <c r="I36" s="19">
        <f>H36*Emissiecoëfficiënten!E30</f>
        <v>0</v>
      </c>
      <c r="J36" s="10"/>
      <c r="K36" s="17">
        <f>J36*Emissiecoëfficiënten!F30</f>
        <v>0</v>
      </c>
      <c r="L36" s="11"/>
      <c r="M36" s="19">
        <f>L36*Emissiecoëfficiënten!G30</f>
        <v>0</v>
      </c>
      <c r="N36" s="13">
        <f>B36+(D36*Emissiecoëfficiënten!$L$20/Emissiecoëfficiënten!$L$19)+(F36/Emissiecoëfficiënten!$L$19)+(H36/Emissiecoëfficiënten!$L$19)+(J36/Emissiecoëfficiënten!$L$19)+(L36*Emissiecoëfficiënten!$L$21/Emissiecoëfficiënten!$L$19)</f>
        <v>0</v>
      </c>
      <c r="O36" s="13">
        <f>N36*Emissiecoëfficiënten!$L$19</f>
        <v>0</v>
      </c>
      <c r="P36" s="15">
        <f t="shared" si="0"/>
        <v>0</v>
      </c>
      <c r="Q36" s="15">
        <f t="shared" si="1"/>
        <v>0</v>
      </c>
    </row>
    <row r="37" spans="1:17" x14ac:dyDescent="0.25">
      <c r="A37">
        <v>2018</v>
      </c>
      <c r="B37" s="10"/>
      <c r="C37" s="17">
        <f>B37*Emissiecoëfficiënten!B31</f>
        <v>0</v>
      </c>
      <c r="D37" s="11"/>
      <c r="E37" s="19">
        <f>D37*Emissiecoëfficiënten!C31</f>
        <v>0</v>
      </c>
      <c r="F37" s="10"/>
      <c r="G37" s="17">
        <f>F37*Emissiecoëfficiënten!D31</f>
        <v>0</v>
      </c>
      <c r="H37" s="11"/>
      <c r="I37" s="19">
        <f>H37*Emissiecoëfficiënten!E31</f>
        <v>0</v>
      </c>
      <c r="J37" s="10"/>
      <c r="K37" s="17">
        <f>J37*Emissiecoëfficiënten!F31</f>
        <v>0</v>
      </c>
      <c r="L37" s="11"/>
      <c r="M37" s="19">
        <f>L37*Emissiecoëfficiënten!G31</f>
        <v>0</v>
      </c>
      <c r="N37" s="13">
        <f>B37+(D37*Emissiecoëfficiënten!$L$20/Emissiecoëfficiënten!$L$19)+(F37/Emissiecoëfficiënten!$L$19)+(H37/Emissiecoëfficiënten!$L$19)+(J37/Emissiecoëfficiënten!$L$19)+(L37*Emissiecoëfficiënten!$L$21/Emissiecoëfficiënten!$L$19)</f>
        <v>0</v>
      </c>
      <c r="O37" s="13">
        <f>N37*Emissiecoëfficiënten!$L$19</f>
        <v>0</v>
      </c>
      <c r="P37" s="15">
        <f t="shared" si="0"/>
        <v>0</v>
      </c>
      <c r="Q37" s="15">
        <f t="shared" si="1"/>
        <v>0</v>
      </c>
    </row>
    <row r="38" spans="1:17" x14ac:dyDescent="0.25">
      <c r="A38">
        <v>2019</v>
      </c>
      <c r="B38" s="10"/>
      <c r="C38" s="17">
        <f>B38*Emissiecoëfficiënten!B32</f>
        <v>0</v>
      </c>
      <c r="D38" s="11"/>
      <c r="E38" s="19">
        <f>D38*Emissiecoëfficiënten!C32</f>
        <v>0</v>
      </c>
      <c r="F38" s="10"/>
      <c r="G38" s="17">
        <f>F38*Emissiecoëfficiënten!D32</f>
        <v>0</v>
      </c>
      <c r="H38" s="11"/>
      <c r="I38" s="19">
        <f>H38*Emissiecoëfficiënten!E32</f>
        <v>0</v>
      </c>
      <c r="J38" s="10"/>
      <c r="K38" s="17">
        <f>J38*Emissiecoëfficiënten!F32</f>
        <v>0</v>
      </c>
      <c r="L38" s="11"/>
      <c r="M38" s="19">
        <f>L38*Emissiecoëfficiënten!G32</f>
        <v>0</v>
      </c>
      <c r="N38" s="13">
        <f>B38+(D38*Emissiecoëfficiënten!$L$20/Emissiecoëfficiënten!$L$19)+(F38/Emissiecoëfficiënten!$L$19)+(H38/Emissiecoëfficiënten!$L$19)+(J38/Emissiecoëfficiënten!$L$19)+(L38*Emissiecoëfficiënten!$L$21/Emissiecoëfficiënten!$L$19)</f>
        <v>0</v>
      </c>
      <c r="O38" s="13">
        <f>N38*Emissiecoëfficiënten!$L$19</f>
        <v>0</v>
      </c>
      <c r="P38" s="15">
        <f t="shared" si="0"/>
        <v>0</v>
      </c>
      <c r="Q38" s="15">
        <f t="shared" si="1"/>
        <v>0</v>
      </c>
    </row>
    <row r="39" spans="1:17" x14ac:dyDescent="0.25">
      <c r="A39">
        <v>2020</v>
      </c>
      <c r="B39" s="10"/>
      <c r="C39" s="17">
        <f>B39*Emissiecoëfficiënten!B33</f>
        <v>0</v>
      </c>
      <c r="D39" s="11"/>
      <c r="E39" s="19">
        <f>D39*Emissiecoëfficiënten!C33</f>
        <v>0</v>
      </c>
      <c r="F39" s="10"/>
      <c r="G39" s="17">
        <f>F39*Emissiecoëfficiënten!D33</f>
        <v>0</v>
      </c>
      <c r="H39" s="11"/>
      <c r="I39" s="19">
        <f>H39*Emissiecoëfficiënten!E33</f>
        <v>0</v>
      </c>
      <c r="J39" s="10"/>
      <c r="K39" s="17">
        <f>J39*Emissiecoëfficiënten!F33</f>
        <v>0</v>
      </c>
      <c r="L39" s="11"/>
      <c r="M39" s="19">
        <f>L39*Emissiecoëfficiënten!G33</f>
        <v>0</v>
      </c>
      <c r="N39" s="13">
        <f>B39+(D39*Emissiecoëfficiënten!$L$20/Emissiecoëfficiënten!$L$19)+(F39/Emissiecoëfficiënten!$L$19)+(H39/Emissiecoëfficiënten!$L$19)+(J39/Emissiecoëfficiënten!$L$19)+(L39*Emissiecoëfficiënten!$L$21/Emissiecoëfficiënten!$L$19)</f>
        <v>0</v>
      </c>
      <c r="O39" s="13">
        <f>N39*Emissiecoëfficiënten!$L$19</f>
        <v>0</v>
      </c>
      <c r="P39" s="15">
        <f t="shared" si="0"/>
        <v>0</v>
      </c>
      <c r="Q39" s="15">
        <f t="shared" si="1"/>
        <v>0</v>
      </c>
    </row>
    <row r="40" spans="1:17" x14ac:dyDescent="0.25">
      <c r="A40">
        <v>2021</v>
      </c>
      <c r="B40" s="10"/>
      <c r="C40" s="17">
        <f>B40*Emissiecoëfficiënten!B34</f>
        <v>0</v>
      </c>
      <c r="D40" s="11"/>
      <c r="E40" s="19">
        <f>D40*Emissiecoëfficiënten!C34</f>
        <v>0</v>
      </c>
      <c r="F40" s="10"/>
      <c r="G40" s="17">
        <f>F40*Emissiecoëfficiënten!D34</f>
        <v>0</v>
      </c>
      <c r="H40" s="11"/>
      <c r="I40" s="19">
        <f>H40*Emissiecoëfficiënten!E34</f>
        <v>0</v>
      </c>
      <c r="J40" s="10"/>
      <c r="K40" s="17">
        <f>J40*Emissiecoëfficiënten!F34</f>
        <v>0</v>
      </c>
      <c r="L40" s="11"/>
      <c r="M40" s="19">
        <f>L40*Emissiecoëfficiënten!G34</f>
        <v>0</v>
      </c>
      <c r="N40" s="13">
        <f>B40+(D40*Emissiecoëfficiënten!$L$20/Emissiecoëfficiënten!$L$19)+(F40/Emissiecoëfficiënten!$L$19)+(H40/Emissiecoëfficiënten!$L$19)+(J40/Emissiecoëfficiënten!$L$19)+(L40*Emissiecoëfficiënten!$L$21/Emissiecoëfficiënten!$L$19)</f>
        <v>0</v>
      </c>
      <c r="O40" s="13">
        <f>N40*Emissiecoëfficiënten!$L$19</f>
        <v>0</v>
      </c>
      <c r="P40" s="15">
        <f t="shared" si="0"/>
        <v>0</v>
      </c>
      <c r="Q40" s="15">
        <f t="shared" si="1"/>
        <v>0</v>
      </c>
    </row>
    <row r="41" spans="1:17" x14ac:dyDescent="0.25">
      <c r="A41">
        <v>2022</v>
      </c>
      <c r="B41" s="10"/>
      <c r="C41" s="17">
        <f>B41*Emissiecoëfficiënten!B35</f>
        <v>0</v>
      </c>
      <c r="D41" s="11"/>
      <c r="E41" s="19">
        <f>D41*Emissiecoëfficiënten!C35</f>
        <v>0</v>
      </c>
      <c r="F41" s="10"/>
      <c r="G41" s="17">
        <f>F41*Emissiecoëfficiënten!D35</f>
        <v>0</v>
      </c>
      <c r="H41" s="11"/>
      <c r="I41" s="19">
        <f>H41*Emissiecoëfficiënten!E35</f>
        <v>0</v>
      </c>
      <c r="J41" s="10"/>
      <c r="K41" s="17">
        <f>J41*Emissiecoëfficiënten!F35</f>
        <v>0</v>
      </c>
      <c r="L41" s="11"/>
      <c r="M41" s="19">
        <f>L41*Emissiecoëfficiënten!G35</f>
        <v>0</v>
      </c>
      <c r="N41" s="13">
        <f>B41+(D41*Emissiecoëfficiënten!$L$20/Emissiecoëfficiënten!$L$19)+(F41/Emissiecoëfficiënten!$L$19)+(H41/Emissiecoëfficiënten!$L$19)+(J41/Emissiecoëfficiënten!$L$19)+(L41*Emissiecoëfficiënten!$L$21/Emissiecoëfficiënten!$L$19)</f>
        <v>0</v>
      </c>
      <c r="O41" s="13">
        <f>N41*Emissiecoëfficiënten!$L$19</f>
        <v>0</v>
      </c>
      <c r="P41" s="15">
        <f t="shared" si="0"/>
        <v>0</v>
      </c>
      <c r="Q41" s="15">
        <f t="shared" si="1"/>
        <v>0</v>
      </c>
    </row>
    <row r="42" spans="1:17" x14ac:dyDescent="0.25">
      <c r="A42">
        <v>2023</v>
      </c>
      <c r="B42" s="10"/>
      <c r="C42" s="17">
        <f>B42*Emissiecoëfficiënten!B36</f>
        <v>0</v>
      </c>
      <c r="D42" s="11"/>
      <c r="E42" s="19">
        <f>D42*Emissiecoëfficiënten!C36</f>
        <v>0</v>
      </c>
      <c r="F42" s="10"/>
      <c r="G42" s="17">
        <f>F42*Emissiecoëfficiënten!D36</f>
        <v>0</v>
      </c>
      <c r="H42" s="11"/>
      <c r="I42" s="19">
        <f>H42*Emissiecoëfficiënten!E36</f>
        <v>0</v>
      </c>
      <c r="J42" s="10"/>
      <c r="K42" s="17">
        <f>J42*Emissiecoëfficiënten!F36</f>
        <v>0</v>
      </c>
      <c r="L42" s="11"/>
      <c r="M42" s="19">
        <f>L42*Emissiecoëfficiënten!G36</f>
        <v>0</v>
      </c>
      <c r="N42" s="13">
        <f>B42+(D42*Emissiecoëfficiënten!$L$20/Emissiecoëfficiënten!$L$19)+(F42/Emissiecoëfficiënten!$L$19)+(H42/Emissiecoëfficiënten!$L$19)+(J42/Emissiecoëfficiënten!$L$19)+(L42*Emissiecoëfficiënten!$L$21/Emissiecoëfficiënten!$L$19)</f>
        <v>0</v>
      </c>
      <c r="O42" s="13">
        <f>N42*Emissiecoëfficiënten!$L$19</f>
        <v>0</v>
      </c>
      <c r="P42" s="15">
        <f t="shared" si="0"/>
        <v>0</v>
      </c>
      <c r="Q42" s="15">
        <f t="shared" si="1"/>
        <v>0</v>
      </c>
    </row>
    <row r="43" spans="1:17" x14ac:dyDescent="0.25">
      <c r="A43">
        <v>2024</v>
      </c>
      <c r="B43" s="10"/>
      <c r="C43" s="17">
        <f>B43*Emissiecoëfficiënten!B37</f>
        <v>0</v>
      </c>
      <c r="D43" s="11"/>
      <c r="E43" s="19">
        <f>D43*Emissiecoëfficiënten!C37</f>
        <v>0</v>
      </c>
      <c r="F43" s="10"/>
      <c r="G43" s="17">
        <f>F43*Emissiecoëfficiënten!D37</f>
        <v>0</v>
      </c>
      <c r="H43" s="11"/>
      <c r="I43" s="19">
        <f>H43*Emissiecoëfficiënten!E37</f>
        <v>0</v>
      </c>
      <c r="J43" s="10"/>
      <c r="K43" s="17">
        <f>J43*Emissiecoëfficiënten!F37</f>
        <v>0</v>
      </c>
      <c r="L43" s="11"/>
      <c r="M43" s="19">
        <f>L43*Emissiecoëfficiënten!G37</f>
        <v>0</v>
      </c>
      <c r="N43" s="13">
        <f>B43+(D43*Emissiecoëfficiënten!$L$20/Emissiecoëfficiënten!$L$19)+(F43/Emissiecoëfficiënten!$L$19)+(H43/Emissiecoëfficiënten!$L$19)+(J43/Emissiecoëfficiënten!$L$19)+(L43*Emissiecoëfficiënten!$L$21/Emissiecoëfficiënten!$L$19)</f>
        <v>0</v>
      </c>
      <c r="O43" s="13">
        <f>N43*Emissiecoëfficiënten!$L$19</f>
        <v>0</v>
      </c>
      <c r="P43" s="15">
        <f t="shared" si="0"/>
        <v>0</v>
      </c>
      <c r="Q43" s="15">
        <f t="shared" si="1"/>
        <v>0</v>
      </c>
    </row>
    <row r="44" spans="1:17" x14ac:dyDescent="0.25">
      <c r="A44">
        <v>2025</v>
      </c>
      <c r="B44" s="10"/>
      <c r="C44" s="17">
        <f>B44*Emissiecoëfficiënten!B38</f>
        <v>0</v>
      </c>
      <c r="D44" s="11"/>
      <c r="E44" s="19">
        <f>D44*Emissiecoëfficiënten!C38</f>
        <v>0</v>
      </c>
      <c r="F44" s="10"/>
      <c r="G44" s="17">
        <f>F44*Emissiecoëfficiënten!D38</f>
        <v>0</v>
      </c>
      <c r="H44" s="11"/>
      <c r="I44" s="19">
        <f>H44*Emissiecoëfficiënten!E38</f>
        <v>0</v>
      </c>
      <c r="J44" s="10"/>
      <c r="K44" s="17">
        <f>J44*Emissiecoëfficiënten!F38</f>
        <v>0</v>
      </c>
      <c r="L44" s="11"/>
      <c r="M44" s="19">
        <f>L44*Emissiecoëfficiënten!G38</f>
        <v>0</v>
      </c>
      <c r="N44" s="13">
        <f>B44+(D44*Emissiecoëfficiënten!$L$20/Emissiecoëfficiënten!$L$19)+(F44/Emissiecoëfficiënten!$L$19)+(H44/Emissiecoëfficiënten!$L$19)+(J44/Emissiecoëfficiënten!$L$19)+(L44*Emissiecoëfficiënten!$L$21/Emissiecoëfficiënten!$L$19)</f>
        <v>0</v>
      </c>
      <c r="O44" s="13">
        <f>N44*Emissiecoëfficiënten!$L$19</f>
        <v>0</v>
      </c>
      <c r="P44" s="15">
        <f t="shared" si="0"/>
        <v>0</v>
      </c>
      <c r="Q44" s="15">
        <f t="shared" si="1"/>
        <v>0</v>
      </c>
    </row>
    <row r="45" spans="1:17" x14ac:dyDescent="0.25">
      <c r="A45">
        <v>2026</v>
      </c>
      <c r="B45" s="10"/>
      <c r="C45" s="17">
        <f>B45*Emissiecoëfficiënten!B39</f>
        <v>0</v>
      </c>
      <c r="D45" s="11"/>
      <c r="E45" s="19">
        <f>D45*Emissiecoëfficiënten!C39</f>
        <v>0</v>
      </c>
      <c r="F45" s="10"/>
      <c r="G45" s="17">
        <f>F45*Emissiecoëfficiënten!D39</f>
        <v>0</v>
      </c>
      <c r="H45" s="11"/>
      <c r="I45" s="19">
        <f>H45*Emissiecoëfficiënten!E39</f>
        <v>0</v>
      </c>
      <c r="J45" s="10"/>
      <c r="K45" s="17">
        <f>J45*Emissiecoëfficiënten!F39</f>
        <v>0</v>
      </c>
      <c r="L45" s="11"/>
      <c r="M45" s="19">
        <f>L45*Emissiecoëfficiënten!G39</f>
        <v>0</v>
      </c>
      <c r="N45" s="13">
        <f>B45+(D45*Emissiecoëfficiënten!$L$20/Emissiecoëfficiënten!$L$19)+(F45/Emissiecoëfficiënten!$L$19)+(H45/Emissiecoëfficiënten!$L$19)+(J45/Emissiecoëfficiënten!$L$19)+(L45*Emissiecoëfficiënten!$L$21/Emissiecoëfficiënten!$L$19)</f>
        <v>0</v>
      </c>
      <c r="O45" s="13">
        <f>N45*Emissiecoëfficiënten!$L$19</f>
        <v>0</v>
      </c>
      <c r="P45" s="15">
        <f t="shared" si="0"/>
        <v>0</v>
      </c>
      <c r="Q45" s="15">
        <f t="shared" si="1"/>
        <v>0</v>
      </c>
    </row>
    <row r="46" spans="1:17" x14ac:dyDescent="0.25">
      <c r="A46">
        <v>2027</v>
      </c>
      <c r="B46" s="10"/>
      <c r="C46" s="17">
        <f>B46*Emissiecoëfficiënten!B40</f>
        <v>0</v>
      </c>
      <c r="D46" s="11"/>
      <c r="E46" s="19">
        <f>D46*Emissiecoëfficiënten!C40</f>
        <v>0</v>
      </c>
      <c r="F46" s="10"/>
      <c r="G46" s="17">
        <f>F46*Emissiecoëfficiënten!D40</f>
        <v>0</v>
      </c>
      <c r="H46" s="11"/>
      <c r="I46" s="19">
        <f>H46*Emissiecoëfficiënten!E40</f>
        <v>0</v>
      </c>
      <c r="J46" s="10"/>
      <c r="K46" s="17">
        <f>J46*Emissiecoëfficiënten!F40</f>
        <v>0</v>
      </c>
      <c r="L46" s="11"/>
      <c r="M46" s="19">
        <f>L46*Emissiecoëfficiënten!G40</f>
        <v>0</v>
      </c>
      <c r="N46" s="13">
        <f>B46+(D46*Emissiecoëfficiënten!$L$20/Emissiecoëfficiënten!$L$19)+(F46/Emissiecoëfficiënten!$L$19)+(H46/Emissiecoëfficiënten!$L$19)+(J46/Emissiecoëfficiënten!$L$19)+(L46*Emissiecoëfficiënten!$L$21/Emissiecoëfficiënten!$L$19)</f>
        <v>0</v>
      </c>
      <c r="O46" s="13">
        <f>N46*Emissiecoëfficiënten!$L$19</f>
        <v>0</v>
      </c>
      <c r="P46" s="15">
        <f t="shared" si="0"/>
        <v>0</v>
      </c>
      <c r="Q46" s="15">
        <f t="shared" si="1"/>
        <v>0</v>
      </c>
    </row>
    <row r="47" spans="1:17" x14ac:dyDescent="0.25">
      <c r="A47">
        <v>2028</v>
      </c>
      <c r="B47" s="10"/>
      <c r="C47" s="17">
        <f>B47*Emissiecoëfficiënten!B41</f>
        <v>0</v>
      </c>
      <c r="D47" s="11"/>
      <c r="E47" s="19">
        <f>D47*Emissiecoëfficiënten!C41</f>
        <v>0</v>
      </c>
      <c r="F47" s="10"/>
      <c r="G47" s="17">
        <f>F47*Emissiecoëfficiënten!D41</f>
        <v>0</v>
      </c>
      <c r="H47" s="11"/>
      <c r="I47" s="19">
        <f>H47*Emissiecoëfficiënten!E41</f>
        <v>0</v>
      </c>
      <c r="J47" s="10"/>
      <c r="K47" s="17">
        <f>J47*Emissiecoëfficiënten!F41</f>
        <v>0</v>
      </c>
      <c r="L47" s="11"/>
      <c r="M47" s="19">
        <f>L47*Emissiecoëfficiënten!G41</f>
        <v>0</v>
      </c>
      <c r="N47" s="13">
        <f>B47+(D47*Emissiecoëfficiënten!$L$20/Emissiecoëfficiënten!$L$19)+(F47/Emissiecoëfficiënten!$L$19)+(H47/Emissiecoëfficiënten!$L$19)+(J47/Emissiecoëfficiënten!$L$19)+(L47*Emissiecoëfficiënten!$L$21/Emissiecoëfficiënten!$L$19)</f>
        <v>0</v>
      </c>
      <c r="O47" s="13">
        <f>N47*Emissiecoëfficiënten!$L$19</f>
        <v>0</v>
      </c>
      <c r="P47" s="15">
        <f t="shared" si="0"/>
        <v>0</v>
      </c>
      <c r="Q47" s="15">
        <f t="shared" si="1"/>
        <v>0</v>
      </c>
    </row>
    <row r="48" spans="1:17" x14ac:dyDescent="0.25">
      <c r="A48">
        <v>2029</v>
      </c>
      <c r="B48" s="10"/>
      <c r="C48" s="17">
        <f>B48*Emissiecoëfficiënten!B42</f>
        <v>0</v>
      </c>
      <c r="D48" s="11"/>
      <c r="E48" s="19">
        <f>D48*Emissiecoëfficiënten!C42</f>
        <v>0</v>
      </c>
      <c r="F48" s="10"/>
      <c r="G48" s="17">
        <f>F48*Emissiecoëfficiënten!D42</f>
        <v>0</v>
      </c>
      <c r="H48" s="11"/>
      <c r="I48" s="19">
        <f>H48*Emissiecoëfficiënten!E42</f>
        <v>0</v>
      </c>
      <c r="J48" s="10"/>
      <c r="K48" s="17">
        <f>J48*Emissiecoëfficiënten!F42</f>
        <v>0</v>
      </c>
      <c r="L48" s="11"/>
      <c r="M48" s="19">
        <f>L48*Emissiecoëfficiënten!G42</f>
        <v>0</v>
      </c>
      <c r="N48" s="13">
        <f>B48+(D48*Emissiecoëfficiënten!$L$20/Emissiecoëfficiënten!$L$19)+(F48/Emissiecoëfficiënten!$L$19)+(H48/Emissiecoëfficiënten!$L$19)+(J48/Emissiecoëfficiënten!$L$19)+(L48*Emissiecoëfficiënten!$L$21/Emissiecoëfficiënten!$L$19)</f>
        <v>0</v>
      </c>
      <c r="O48" s="13">
        <f>N48*Emissiecoëfficiënten!$L$19</f>
        <v>0</v>
      </c>
      <c r="P48" s="15">
        <f t="shared" si="0"/>
        <v>0</v>
      </c>
      <c r="Q48" s="15">
        <f t="shared" si="1"/>
        <v>0</v>
      </c>
    </row>
    <row r="49" spans="1:17" x14ac:dyDescent="0.25">
      <c r="A49">
        <v>2030</v>
      </c>
      <c r="B49" s="10"/>
      <c r="C49" s="17">
        <f>B49*Emissiecoëfficiënten!B43</f>
        <v>0</v>
      </c>
      <c r="D49" s="11"/>
      <c r="E49" s="19">
        <f>D49*Emissiecoëfficiënten!C43</f>
        <v>0</v>
      </c>
      <c r="F49" s="10"/>
      <c r="G49" s="17">
        <f>F49*Emissiecoëfficiënten!D43</f>
        <v>0</v>
      </c>
      <c r="H49" s="11"/>
      <c r="I49" s="19">
        <f>H49*Emissiecoëfficiënten!E43</f>
        <v>0</v>
      </c>
      <c r="J49" s="10"/>
      <c r="K49" s="17">
        <f>J49*Emissiecoëfficiënten!F43</f>
        <v>0</v>
      </c>
      <c r="L49" s="11"/>
      <c r="M49" s="19">
        <f>L49*Emissiecoëfficiënten!G43</f>
        <v>0</v>
      </c>
      <c r="N49" s="13">
        <f>B49+(D49*Emissiecoëfficiënten!$L$20/Emissiecoëfficiënten!$L$19)+(F49/Emissiecoëfficiënten!$L$19)+(H49/Emissiecoëfficiënten!$L$19)+(J49/Emissiecoëfficiënten!$L$19)+(L49*Emissiecoëfficiënten!$L$21/Emissiecoëfficiënten!$L$19)</f>
        <v>0</v>
      </c>
      <c r="O49" s="13">
        <f>N49*Emissiecoëfficiënten!$L$19</f>
        <v>0</v>
      </c>
      <c r="P49" s="15">
        <f t="shared" si="0"/>
        <v>0</v>
      </c>
      <c r="Q49" s="15">
        <f t="shared" si="1"/>
        <v>0</v>
      </c>
    </row>
    <row r="50" spans="1:17" x14ac:dyDescent="0.25">
      <c r="A50">
        <v>2031</v>
      </c>
      <c r="B50" s="10"/>
      <c r="C50" s="17">
        <f>B50*Emissiecoëfficiënten!B44</f>
        <v>0</v>
      </c>
      <c r="D50" s="11"/>
      <c r="E50" s="19">
        <f>D50*Emissiecoëfficiënten!C44</f>
        <v>0</v>
      </c>
      <c r="F50" s="10"/>
      <c r="G50" s="17">
        <f>F50*Emissiecoëfficiënten!D44</f>
        <v>0</v>
      </c>
      <c r="H50" s="11"/>
      <c r="I50" s="19">
        <f>H50*Emissiecoëfficiënten!E44</f>
        <v>0</v>
      </c>
      <c r="J50" s="10"/>
      <c r="K50" s="17">
        <f>J50*Emissiecoëfficiënten!F44</f>
        <v>0</v>
      </c>
      <c r="L50" s="11"/>
      <c r="M50" s="19">
        <f>L50*Emissiecoëfficiënten!G44</f>
        <v>0</v>
      </c>
      <c r="N50" s="13">
        <f>B50+(D50*Emissiecoëfficiënten!$L$20/Emissiecoëfficiënten!$L$19)+(F50/Emissiecoëfficiënten!$L$19)+(H50/Emissiecoëfficiënten!$L$19)+(J50/Emissiecoëfficiënten!$L$19)+(L50*Emissiecoëfficiënten!$L$21/Emissiecoëfficiënten!$L$19)</f>
        <v>0</v>
      </c>
      <c r="O50" s="13">
        <f>N50*Emissiecoëfficiënten!$L$19</f>
        <v>0</v>
      </c>
      <c r="P50" s="15">
        <f t="shared" si="0"/>
        <v>0</v>
      </c>
      <c r="Q50" s="15">
        <f t="shared" si="1"/>
        <v>0</v>
      </c>
    </row>
    <row r="51" spans="1:17" x14ac:dyDescent="0.25">
      <c r="A51">
        <v>2032</v>
      </c>
      <c r="B51" s="10"/>
      <c r="C51" s="17">
        <f>B51*Emissiecoëfficiënten!B45</f>
        <v>0</v>
      </c>
      <c r="D51" s="11"/>
      <c r="E51" s="19">
        <f>D51*Emissiecoëfficiënten!C45</f>
        <v>0</v>
      </c>
      <c r="F51" s="10"/>
      <c r="G51" s="17">
        <f>F51*Emissiecoëfficiënten!D45</f>
        <v>0</v>
      </c>
      <c r="H51" s="11"/>
      <c r="I51" s="19">
        <f>H51*Emissiecoëfficiënten!E45</f>
        <v>0</v>
      </c>
      <c r="J51" s="10"/>
      <c r="K51" s="17">
        <f>J51*Emissiecoëfficiënten!F45</f>
        <v>0</v>
      </c>
      <c r="L51" s="11"/>
      <c r="M51" s="19">
        <f>L51*Emissiecoëfficiënten!G45</f>
        <v>0</v>
      </c>
      <c r="N51" s="13">
        <f>B51+(D51*Emissiecoëfficiënten!$L$20/Emissiecoëfficiënten!$L$19)+(F51/Emissiecoëfficiënten!$L$19)+(H51/Emissiecoëfficiënten!$L$19)+(J51/Emissiecoëfficiënten!$L$19)+(L51*Emissiecoëfficiënten!$L$21/Emissiecoëfficiënten!$L$19)</f>
        <v>0</v>
      </c>
      <c r="O51" s="13">
        <f>N51*Emissiecoëfficiënten!$L$19</f>
        <v>0</v>
      </c>
      <c r="P51" s="15">
        <f t="shared" si="0"/>
        <v>0</v>
      </c>
      <c r="Q51" s="15">
        <f t="shared" si="1"/>
        <v>0</v>
      </c>
    </row>
    <row r="52" spans="1:17" x14ac:dyDescent="0.25">
      <c r="A52">
        <v>2033</v>
      </c>
      <c r="B52" s="10"/>
      <c r="C52" s="17">
        <f>B52*Emissiecoëfficiënten!B46</f>
        <v>0</v>
      </c>
      <c r="D52" s="11"/>
      <c r="E52" s="19">
        <f>D52*Emissiecoëfficiënten!C46</f>
        <v>0</v>
      </c>
      <c r="F52" s="10"/>
      <c r="G52" s="17">
        <f>F52*Emissiecoëfficiënten!D46</f>
        <v>0</v>
      </c>
      <c r="H52" s="11"/>
      <c r="I52" s="19">
        <f>H52*Emissiecoëfficiënten!E46</f>
        <v>0</v>
      </c>
      <c r="J52" s="10"/>
      <c r="K52" s="17">
        <f>J52*Emissiecoëfficiënten!F46</f>
        <v>0</v>
      </c>
      <c r="L52" s="11"/>
      <c r="M52" s="19">
        <f>L52*Emissiecoëfficiënten!G46</f>
        <v>0</v>
      </c>
      <c r="N52" s="13">
        <f>B52+(D52*Emissiecoëfficiënten!$L$20/Emissiecoëfficiënten!$L$19)+(F52/Emissiecoëfficiënten!$L$19)+(H52/Emissiecoëfficiënten!$L$19)+(J52/Emissiecoëfficiënten!$L$19)+(L52*Emissiecoëfficiënten!$L$21/Emissiecoëfficiënten!$L$19)</f>
        <v>0</v>
      </c>
      <c r="O52" s="13">
        <f>N52*Emissiecoëfficiënten!$L$19</f>
        <v>0</v>
      </c>
      <c r="P52" s="15">
        <f t="shared" si="0"/>
        <v>0</v>
      </c>
      <c r="Q52" s="15">
        <f t="shared" si="1"/>
        <v>0</v>
      </c>
    </row>
    <row r="53" spans="1:17" x14ac:dyDescent="0.25">
      <c r="A53">
        <v>2034</v>
      </c>
      <c r="B53" s="10"/>
      <c r="C53" s="17">
        <f>B53*Emissiecoëfficiënten!B47</f>
        <v>0</v>
      </c>
      <c r="D53" s="11"/>
      <c r="E53" s="19">
        <f>D53*Emissiecoëfficiënten!C47</f>
        <v>0</v>
      </c>
      <c r="F53" s="10"/>
      <c r="G53" s="17">
        <f>F53*Emissiecoëfficiënten!D47</f>
        <v>0</v>
      </c>
      <c r="H53" s="11"/>
      <c r="I53" s="19">
        <f>H53*Emissiecoëfficiënten!E47</f>
        <v>0</v>
      </c>
      <c r="J53" s="10"/>
      <c r="K53" s="17">
        <f>J53*Emissiecoëfficiënten!F47</f>
        <v>0</v>
      </c>
      <c r="L53" s="11"/>
      <c r="M53" s="19">
        <f>L53*Emissiecoëfficiënten!G47</f>
        <v>0</v>
      </c>
      <c r="N53" s="13">
        <f>B53+(D53*Emissiecoëfficiënten!$L$20/Emissiecoëfficiënten!$L$19)+(F53/Emissiecoëfficiënten!$L$19)+(H53/Emissiecoëfficiënten!$L$19)+(J53/Emissiecoëfficiënten!$L$19)+(L53*Emissiecoëfficiënten!$L$21/Emissiecoëfficiënten!$L$19)</f>
        <v>0</v>
      </c>
      <c r="O53" s="13">
        <f>N53*Emissiecoëfficiënten!$L$19</f>
        <v>0</v>
      </c>
      <c r="P53" s="15">
        <f t="shared" si="0"/>
        <v>0</v>
      </c>
      <c r="Q53" s="15">
        <f t="shared" si="1"/>
        <v>0</v>
      </c>
    </row>
    <row r="54" spans="1:17" x14ac:dyDescent="0.25">
      <c r="A54">
        <v>2035</v>
      </c>
      <c r="B54" s="10"/>
      <c r="C54" s="17">
        <f>B54*Emissiecoëfficiënten!B48</f>
        <v>0</v>
      </c>
      <c r="D54" s="11"/>
      <c r="E54" s="19">
        <f>D54*Emissiecoëfficiënten!C48</f>
        <v>0</v>
      </c>
      <c r="F54" s="10"/>
      <c r="G54" s="17">
        <f>F54*Emissiecoëfficiënten!D48</f>
        <v>0</v>
      </c>
      <c r="H54" s="11"/>
      <c r="I54" s="19">
        <f>H54*Emissiecoëfficiënten!E48</f>
        <v>0</v>
      </c>
      <c r="J54" s="10"/>
      <c r="K54" s="17">
        <f>J54*Emissiecoëfficiënten!F48</f>
        <v>0</v>
      </c>
      <c r="L54" s="11"/>
      <c r="M54" s="19">
        <f>L54*Emissiecoëfficiënten!G48</f>
        <v>0</v>
      </c>
      <c r="N54" s="13">
        <f>B54+(D54*Emissiecoëfficiënten!$L$20/Emissiecoëfficiënten!$L$19)+(F54/Emissiecoëfficiënten!$L$19)+(H54/Emissiecoëfficiënten!$L$19)+(J54/Emissiecoëfficiënten!$L$19)+(L54*Emissiecoëfficiënten!$L$21/Emissiecoëfficiënten!$L$19)</f>
        <v>0</v>
      </c>
      <c r="O54" s="13">
        <f>N54*Emissiecoëfficiënten!$L$19</f>
        <v>0</v>
      </c>
      <c r="P54" s="15">
        <f t="shared" si="0"/>
        <v>0</v>
      </c>
      <c r="Q54" s="15">
        <f t="shared" si="1"/>
        <v>0</v>
      </c>
    </row>
    <row r="55" spans="1:17" x14ac:dyDescent="0.25">
      <c r="A55">
        <v>2036</v>
      </c>
      <c r="B55" s="10"/>
      <c r="C55" s="17">
        <f>B55*Emissiecoëfficiënten!B49</f>
        <v>0</v>
      </c>
      <c r="D55" s="11"/>
      <c r="E55" s="19">
        <f>D55*Emissiecoëfficiënten!C49</f>
        <v>0</v>
      </c>
      <c r="F55" s="10"/>
      <c r="G55" s="17">
        <f>F55*Emissiecoëfficiënten!D49</f>
        <v>0</v>
      </c>
      <c r="H55" s="11"/>
      <c r="I55" s="19">
        <f>H55*Emissiecoëfficiënten!E49</f>
        <v>0</v>
      </c>
      <c r="J55" s="10"/>
      <c r="K55" s="17">
        <f>J55*Emissiecoëfficiënten!F49</f>
        <v>0</v>
      </c>
      <c r="L55" s="11"/>
      <c r="M55" s="19">
        <f>L55*Emissiecoëfficiënten!G49</f>
        <v>0</v>
      </c>
      <c r="N55" s="13">
        <f>B55+(D55*Emissiecoëfficiënten!$L$20/Emissiecoëfficiënten!$L$19)+(F55/Emissiecoëfficiënten!$L$19)+(H55/Emissiecoëfficiënten!$L$19)+(J55/Emissiecoëfficiënten!$L$19)+(L55*Emissiecoëfficiënten!$L$21/Emissiecoëfficiënten!$L$19)</f>
        <v>0</v>
      </c>
      <c r="O55" s="13">
        <f>N55*Emissiecoëfficiënten!$L$19</f>
        <v>0</v>
      </c>
      <c r="P55" s="15">
        <f t="shared" si="0"/>
        <v>0</v>
      </c>
      <c r="Q55" s="15">
        <f t="shared" si="1"/>
        <v>0</v>
      </c>
    </row>
    <row r="56" spans="1:17" x14ac:dyDescent="0.25">
      <c r="A56">
        <v>2037</v>
      </c>
      <c r="B56" s="10"/>
      <c r="C56" s="17">
        <f>B56*Emissiecoëfficiënten!B50</f>
        <v>0</v>
      </c>
      <c r="D56" s="11"/>
      <c r="E56" s="19">
        <f>D56*Emissiecoëfficiënten!C50</f>
        <v>0</v>
      </c>
      <c r="F56" s="10"/>
      <c r="G56" s="17">
        <f>F56*Emissiecoëfficiënten!D50</f>
        <v>0</v>
      </c>
      <c r="H56" s="11"/>
      <c r="I56" s="19">
        <f>H56*Emissiecoëfficiënten!E50</f>
        <v>0</v>
      </c>
      <c r="J56" s="10"/>
      <c r="K56" s="17">
        <f>J56*Emissiecoëfficiënten!F50</f>
        <v>0</v>
      </c>
      <c r="L56" s="11"/>
      <c r="M56" s="19">
        <f>L56*Emissiecoëfficiënten!G50</f>
        <v>0</v>
      </c>
      <c r="N56" s="13">
        <f>B56+(D56*Emissiecoëfficiënten!$L$20/Emissiecoëfficiënten!$L$19)+(F56/Emissiecoëfficiënten!$L$19)+(H56/Emissiecoëfficiënten!$L$19)+(J56/Emissiecoëfficiënten!$L$19)+(L56*Emissiecoëfficiënten!$L$21/Emissiecoëfficiënten!$L$19)</f>
        <v>0</v>
      </c>
      <c r="O56" s="13">
        <f>N56*Emissiecoëfficiënten!$L$19</f>
        <v>0</v>
      </c>
      <c r="P56" s="15">
        <f t="shared" si="0"/>
        <v>0</v>
      </c>
      <c r="Q56" s="15">
        <f t="shared" si="1"/>
        <v>0</v>
      </c>
    </row>
    <row r="57" spans="1:17" x14ac:dyDescent="0.25">
      <c r="A57">
        <v>2038</v>
      </c>
      <c r="B57" s="10"/>
      <c r="C57" s="17">
        <f>B57*Emissiecoëfficiënten!B51</f>
        <v>0</v>
      </c>
      <c r="D57" s="11"/>
      <c r="E57" s="19">
        <f>D57*Emissiecoëfficiënten!C51</f>
        <v>0</v>
      </c>
      <c r="F57" s="10"/>
      <c r="G57" s="17">
        <f>F57*Emissiecoëfficiënten!D51</f>
        <v>0</v>
      </c>
      <c r="H57" s="11"/>
      <c r="I57" s="19">
        <f>H57*Emissiecoëfficiënten!E51</f>
        <v>0</v>
      </c>
      <c r="J57" s="10"/>
      <c r="K57" s="17">
        <f>J57*Emissiecoëfficiënten!F51</f>
        <v>0</v>
      </c>
      <c r="L57" s="11"/>
      <c r="M57" s="19">
        <f>L57*Emissiecoëfficiënten!G51</f>
        <v>0</v>
      </c>
      <c r="N57" s="13">
        <f>B57+(D57*Emissiecoëfficiënten!$L$20/Emissiecoëfficiënten!$L$19)+(F57/Emissiecoëfficiënten!$L$19)+(H57/Emissiecoëfficiënten!$L$19)+(J57/Emissiecoëfficiënten!$L$19)+(L57*Emissiecoëfficiënten!$L$21/Emissiecoëfficiënten!$L$19)</f>
        <v>0</v>
      </c>
      <c r="O57" s="13">
        <f>N57*Emissiecoëfficiënten!$L$19</f>
        <v>0</v>
      </c>
      <c r="P57" s="15">
        <f t="shared" si="0"/>
        <v>0</v>
      </c>
      <c r="Q57" s="15">
        <f t="shared" si="1"/>
        <v>0</v>
      </c>
    </row>
    <row r="58" spans="1:17" x14ac:dyDescent="0.25">
      <c r="A58">
        <v>2039</v>
      </c>
      <c r="B58" s="10"/>
      <c r="C58" s="17">
        <f>B58*Emissiecoëfficiënten!B52</f>
        <v>0</v>
      </c>
      <c r="D58" s="11"/>
      <c r="E58" s="19">
        <f>D58*Emissiecoëfficiënten!C52</f>
        <v>0</v>
      </c>
      <c r="F58" s="10"/>
      <c r="G58" s="17">
        <f>F58*Emissiecoëfficiënten!D52</f>
        <v>0</v>
      </c>
      <c r="H58" s="11"/>
      <c r="I58" s="19">
        <f>H58*Emissiecoëfficiënten!E52</f>
        <v>0</v>
      </c>
      <c r="J58" s="10"/>
      <c r="K58" s="17">
        <f>J58*Emissiecoëfficiënten!F52</f>
        <v>0</v>
      </c>
      <c r="L58" s="11"/>
      <c r="M58" s="19">
        <f>L58*Emissiecoëfficiënten!G52</f>
        <v>0</v>
      </c>
      <c r="N58" s="13">
        <f>B58+(D58*Emissiecoëfficiënten!$L$20/Emissiecoëfficiënten!$L$19)+(F58/Emissiecoëfficiënten!$L$19)+(H58/Emissiecoëfficiënten!$L$19)+(J58/Emissiecoëfficiënten!$L$19)+(L58*Emissiecoëfficiënten!$L$21/Emissiecoëfficiënten!$L$19)</f>
        <v>0</v>
      </c>
      <c r="O58" s="13">
        <f>N58*Emissiecoëfficiënten!$L$19</f>
        <v>0</v>
      </c>
      <c r="P58" s="15">
        <f t="shared" si="0"/>
        <v>0</v>
      </c>
      <c r="Q58" s="15">
        <f t="shared" si="1"/>
        <v>0</v>
      </c>
    </row>
    <row r="59" spans="1:17" x14ac:dyDescent="0.25">
      <c r="A59">
        <v>2040</v>
      </c>
      <c r="B59" s="10"/>
      <c r="C59" s="17">
        <f>B59*Emissiecoëfficiënten!B53</f>
        <v>0</v>
      </c>
      <c r="D59" s="11"/>
      <c r="E59" s="19">
        <f>D59*Emissiecoëfficiënten!C53</f>
        <v>0</v>
      </c>
      <c r="F59" s="10"/>
      <c r="G59" s="17">
        <f>F59*Emissiecoëfficiënten!D53</f>
        <v>0</v>
      </c>
      <c r="H59" s="11"/>
      <c r="I59" s="19">
        <f>H59*Emissiecoëfficiënten!E53</f>
        <v>0</v>
      </c>
      <c r="J59" s="10"/>
      <c r="K59" s="17">
        <f>J59*Emissiecoëfficiënten!F53</f>
        <v>0</v>
      </c>
      <c r="L59" s="11"/>
      <c r="M59" s="19">
        <f>L59*Emissiecoëfficiënten!G53</f>
        <v>0</v>
      </c>
      <c r="N59" s="13">
        <f>B59+(D59*Emissiecoëfficiënten!$L$20/Emissiecoëfficiënten!$L$19)+(F59/Emissiecoëfficiënten!$L$19)+(H59/Emissiecoëfficiënten!$L$19)+(J59/Emissiecoëfficiënten!$L$19)+(L59*Emissiecoëfficiënten!$L$21/Emissiecoëfficiënten!$L$19)</f>
        <v>0</v>
      </c>
      <c r="O59" s="13">
        <f>N59*Emissiecoëfficiënten!$L$19</f>
        <v>0</v>
      </c>
      <c r="P59" s="15">
        <f t="shared" si="0"/>
        <v>0</v>
      </c>
      <c r="Q59" s="15">
        <f t="shared" si="1"/>
        <v>0</v>
      </c>
    </row>
    <row r="60" spans="1:17" x14ac:dyDescent="0.25">
      <c r="A60">
        <v>2041</v>
      </c>
      <c r="B60" s="10"/>
      <c r="C60" s="17">
        <f>B60*Emissiecoëfficiënten!B54</f>
        <v>0</v>
      </c>
      <c r="D60" s="11"/>
      <c r="E60" s="19">
        <f>D60*Emissiecoëfficiënten!C54</f>
        <v>0</v>
      </c>
      <c r="F60" s="10"/>
      <c r="G60" s="17">
        <f>F60*Emissiecoëfficiënten!D54</f>
        <v>0</v>
      </c>
      <c r="H60" s="11"/>
      <c r="I60" s="19">
        <f>H60*Emissiecoëfficiënten!E54</f>
        <v>0</v>
      </c>
      <c r="J60" s="10"/>
      <c r="K60" s="17">
        <f>J60*Emissiecoëfficiënten!F54</f>
        <v>0</v>
      </c>
      <c r="L60" s="11"/>
      <c r="M60" s="19">
        <f>L60*Emissiecoëfficiënten!G54</f>
        <v>0</v>
      </c>
      <c r="N60" s="13">
        <f>B60+(D60*Emissiecoëfficiënten!$L$20/Emissiecoëfficiënten!$L$19)+(F60/Emissiecoëfficiënten!$L$19)+(H60/Emissiecoëfficiënten!$L$19)+(J60/Emissiecoëfficiënten!$L$19)+(L60*Emissiecoëfficiënten!$L$21/Emissiecoëfficiënten!$L$19)</f>
        <v>0</v>
      </c>
      <c r="O60" s="13">
        <f>N60*Emissiecoëfficiënten!$L$19</f>
        <v>0</v>
      </c>
      <c r="P60" s="15">
        <f t="shared" si="0"/>
        <v>0</v>
      </c>
      <c r="Q60" s="15">
        <f t="shared" si="1"/>
        <v>0</v>
      </c>
    </row>
    <row r="61" spans="1:17" x14ac:dyDescent="0.25">
      <c r="A61">
        <v>2042</v>
      </c>
      <c r="B61" s="10"/>
      <c r="C61" s="17">
        <f>B61*Emissiecoëfficiënten!B55</f>
        <v>0</v>
      </c>
      <c r="D61" s="11"/>
      <c r="E61" s="19">
        <f>D61*Emissiecoëfficiënten!C55</f>
        <v>0</v>
      </c>
      <c r="F61" s="10"/>
      <c r="G61" s="17">
        <f>F61*Emissiecoëfficiënten!D55</f>
        <v>0</v>
      </c>
      <c r="H61" s="11"/>
      <c r="I61" s="19">
        <f>H61*Emissiecoëfficiënten!E55</f>
        <v>0</v>
      </c>
      <c r="J61" s="10"/>
      <c r="K61" s="17">
        <f>J61*Emissiecoëfficiënten!F55</f>
        <v>0</v>
      </c>
      <c r="L61" s="11"/>
      <c r="M61" s="19">
        <f>L61*Emissiecoëfficiënten!G55</f>
        <v>0</v>
      </c>
      <c r="N61" s="13">
        <f>B61+(D61*Emissiecoëfficiënten!$L$20/Emissiecoëfficiënten!$L$19)+(F61/Emissiecoëfficiënten!$L$19)+(H61/Emissiecoëfficiënten!$L$19)+(J61/Emissiecoëfficiënten!$L$19)+(L61*Emissiecoëfficiënten!$L$21/Emissiecoëfficiënten!$L$19)</f>
        <v>0</v>
      </c>
      <c r="O61" s="13">
        <f>N61*Emissiecoëfficiënten!$L$19</f>
        <v>0</v>
      </c>
      <c r="P61" s="15">
        <f t="shared" si="0"/>
        <v>0</v>
      </c>
      <c r="Q61" s="15">
        <f t="shared" si="1"/>
        <v>0</v>
      </c>
    </row>
    <row r="62" spans="1:17" x14ac:dyDescent="0.25">
      <c r="A62">
        <v>2043</v>
      </c>
      <c r="B62" s="10"/>
      <c r="C62" s="17">
        <f>B62*Emissiecoëfficiënten!B56</f>
        <v>0</v>
      </c>
      <c r="D62" s="11"/>
      <c r="E62" s="19">
        <f>D62*Emissiecoëfficiënten!C56</f>
        <v>0</v>
      </c>
      <c r="F62" s="10"/>
      <c r="G62" s="17">
        <f>F62*Emissiecoëfficiënten!D56</f>
        <v>0</v>
      </c>
      <c r="H62" s="11"/>
      <c r="I62" s="19">
        <f>H62*Emissiecoëfficiënten!E56</f>
        <v>0</v>
      </c>
      <c r="J62" s="10"/>
      <c r="K62" s="17">
        <f>J62*Emissiecoëfficiënten!F56</f>
        <v>0</v>
      </c>
      <c r="L62" s="11"/>
      <c r="M62" s="19">
        <f>L62*Emissiecoëfficiënten!G56</f>
        <v>0</v>
      </c>
      <c r="N62" s="13">
        <f>B62+(D62*Emissiecoëfficiënten!$L$20/Emissiecoëfficiënten!$L$19)+(F62/Emissiecoëfficiënten!$L$19)+(H62/Emissiecoëfficiënten!$L$19)+(J62/Emissiecoëfficiënten!$L$19)+(L62*Emissiecoëfficiënten!$L$21/Emissiecoëfficiënten!$L$19)</f>
        <v>0</v>
      </c>
      <c r="O62" s="13">
        <f>N62*Emissiecoëfficiënten!$L$19</f>
        <v>0</v>
      </c>
      <c r="P62" s="15">
        <f t="shared" si="0"/>
        <v>0</v>
      </c>
      <c r="Q62" s="15">
        <f t="shared" si="1"/>
        <v>0</v>
      </c>
    </row>
    <row r="63" spans="1:17" x14ac:dyDescent="0.25">
      <c r="A63">
        <v>2044</v>
      </c>
      <c r="B63" s="10"/>
      <c r="C63" s="17">
        <f>B63*Emissiecoëfficiënten!B57</f>
        <v>0</v>
      </c>
      <c r="D63" s="11"/>
      <c r="E63" s="19">
        <f>D63*Emissiecoëfficiënten!C57</f>
        <v>0</v>
      </c>
      <c r="F63" s="10"/>
      <c r="G63" s="17">
        <f>F63*Emissiecoëfficiënten!D57</f>
        <v>0</v>
      </c>
      <c r="H63" s="11"/>
      <c r="I63" s="19">
        <f>H63*Emissiecoëfficiënten!E57</f>
        <v>0</v>
      </c>
      <c r="J63" s="10"/>
      <c r="K63" s="17">
        <f>J63*Emissiecoëfficiënten!F57</f>
        <v>0</v>
      </c>
      <c r="L63" s="11"/>
      <c r="M63" s="19">
        <f>L63*Emissiecoëfficiënten!G57</f>
        <v>0</v>
      </c>
      <c r="N63" s="13">
        <f>B63+(D63*Emissiecoëfficiënten!$L$20/Emissiecoëfficiënten!$L$19)+(F63/Emissiecoëfficiënten!$L$19)+(H63/Emissiecoëfficiënten!$L$19)+(J63/Emissiecoëfficiënten!$L$19)+(L63*Emissiecoëfficiënten!$L$21/Emissiecoëfficiënten!$L$19)</f>
        <v>0</v>
      </c>
      <c r="O63" s="13">
        <f>N63*Emissiecoëfficiënten!$L$19</f>
        <v>0</v>
      </c>
      <c r="P63" s="15">
        <f t="shared" si="0"/>
        <v>0</v>
      </c>
      <c r="Q63" s="15">
        <f t="shared" si="1"/>
        <v>0</v>
      </c>
    </row>
    <row r="64" spans="1:17" x14ac:dyDescent="0.25">
      <c r="A64">
        <v>2045</v>
      </c>
      <c r="B64" s="10"/>
      <c r="C64" s="17">
        <f>B64*Emissiecoëfficiënten!B58</f>
        <v>0</v>
      </c>
      <c r="D64" s="11"/>
      <c r="E64" s="19">
        <f>D64*Emissiecoëfficiënten!C58</f>
        <v>0</v>
      </c>
      <c r="F64" s="10"/>
      <c r="G64" s="17">
        <f>F64*Emissiecoëfficiënten!D58</f>
        <v>0</v>
      </c>
      <c r="H64" s="11"/>
      <c r="I64" s="19">
        <f>H64*Emissiecoëfficiënten!E58</f>
        <v>0</v>
      </c>
      <c r="J64" s="10"/>
      <c r="K64" s="17">
        <f>J64*Emissiecoëfficiënten!F58</f>
        <v>0</v>
      </c>
      <c r="L64" s="11"/>
      <c r="M64" s="19">
        <f>L64*Emissiecoëfficiënten!G58</f>
        <v>0</v>
      </c>
      <c r="N64" s="13">
        <f>B64+(D64*Emissiecoëfficiënten!$L$20/Emissiecoëfficiënten!$L$19)+(F64/Emissiecoëfficiënten!$L$19)+(H64/Emissiecoëfficiënten!$L$19)+(J64/Emissiecoëfficiënten!$L$19)+(L64*Emissiecoëfficiënten!$L$21/Emissiecoëfficiënten!$L$19)</f>
        <v>0</v>
      </c>
      <c r="O64" s="13">
        <f>N64*Emissiecoëfficiënten!$L$19</f>
        <v>0</v>
      </c>
      <c r="P64" s="15">
        <f t="shared" si="0"/>
        <v>0</v>
      </c>
      <c r="Q64" s="15">
        <f t="shared" si="1"/>
        <v>0</v>
      </c>
    </row>
    <row r="65" spans="1:17" x14ac:dyDescent="0.25">
      <c r="A65">
        <v>2046</v>
      </c>
      <c r="B65" s="10"/>
      <c r="C65" s="17">
        <f>B65*Emissiecoëfficiënten!B59</f>
        <v>0</v>
      </c>
      <c r="D65" s="11"/>
      <c r="E65" s="19">
        <f>D65*Emissiecoëfficiënten!C59</f>
        <v>0</v>
      </c>
      <c r="F65" s="10"/>
      <c r="G65" s="17">
        <f>F65*Emissiecoëfficiënten!D59</f>
        <v>0</v>
      </c>
      <c r="H65" s="11"/>
      <c r="I65" s="19">
        <f>H65*Emissiecoëfficiënten!E59</f>
        <v>0</v>
      </c>
      <c r="J65" s="10"/>
      <c r="K65" s="17">
        <f>J65*Emissiecoëfficiënten!F59</f>
        <v>0</v>
      </c>
      <c r="L65" s="11"/>
      <c r="M65" s="19">
        <f>L65*Emissiecoëfficiënten!G59</f>
        <v>0</v>
      </c>
      <c r="N65" s="13">
        <f>B65+(D65*Emissiecoëfficiënten!$L$20/Emissiecoëfficiënten!$L$19)+(F65/Emissiecoëfficiënten!$L$19)+(H65/Emissiecoëfficiënten!$L$19)+(J65/Emissiecoëfficiënten!$L$19)+(L65*Emissiecoëfficiënten!$L$21/Emissiecoëfficiënten!$L$19)</f>
        <v>0</v>
      </c>
      <c r="O65" s="13">
        <f>N65*Emissiecoëfficiënten!$L$19</f>
        <v>0</v>
      </c>
      <c r="P65" s="15">
        <f t="shared" si="0"/>
        <v>0</v>
      </c>
      <c r="Q65" s="15">
        <f t="shared" si="1"/>
        <v>0</v>
      </c>
    </row>
    <row r="66" spans="1:17" x14ac:dyDescent="0.25">
      <c r="A66">
        <v>2047</v>
      </c>
      <c r="B66" s="10"/>
      <c r="C66" s="17">
        <f>B66*Emissiecoëfficiënten!B60</f>
        <v>0</v>
      </c>
      <c r="D66" s="11"/>
      <c r="E66" s="19">
        <f>D66*Emissiecoëfficiënten!C60</f>
        <v>0</v>
      </c>
      <c r="F66" s="10"/>
      <c r="G66" s="17">
        <f>F66*Emissiecoëfficiënten!D60</f>
        <v>0</v>
      </c>
      <c r="H66" s="11"/>
      <c r="I66" s="19">
        <f>H66*Emissiecoëfficiënten!E60</f>
        <v>0</v>
      </c>
      <c r="J66" s="10"/>
      <c r="K66" s="17">
        <f>J66*Emissiecoëfficiënten!F60</f>
        <v>0</v>
      </c>
      <c r="L66" s="11"/>
      <c r="M66" s="19">
        <f>L66*Emissiecoëfficiënten!G60</f>
        <v>0</v>
      </c>
      <c r="N66" s="13">
        <f>B66+(D66*Emissiecoëfficiënten!$L$20/Emissiecoëfficiënten!$L$19)+(F66/Emissiecoëfficiënten!$L$19)+(H66/Emissiecoëfficiënten!$L$19)+(J66/Emissiecoëfficiënten!$L$19)+(L66*Emissiecoëfficiënten!$L$21/Emissiecoëfficiënten!$L$19)</f>
        <v>0</v>
      </c>
      <c r="O66" s="13">
        <f>N66*Emissiecoëfficiënten!$L$19</f>
        <v>0</v>
      </c>
      <c r="P66" s="15">
        <f t="shared" si="0"/>
        <v>0</v>
      </c>
      <c r="Q66" s="15">
        <f t="shared" si="1"/>
        <v>0</v>
      </c>
    </row>
    <row r="67" spans="1:17" x14ac:dyDescent="0.25">
      <c r="A67">
        <v>2048</v>
      </c>
      <c r="B67" s="10"/>
      <c r="C67" s="17">
        <f>B67*Emissiecoëfficiënten!B61</f>
        <v>0</v>
      </c>
      <c r="D67" s="11"/>
      <c r="E67" s="19">
        <f>D67*Emissiecoëfficiënten!C61</f>
        <v>0</v>
      </c>
      <c r="F67" s="10"/>
      <c r="G67" s="17">
        <f>F67*Emissiecoëfficiënten!D61</f>
        <v>0</v>
      </c>
      <c r="H67" s="11"/>
      <c r="I67" s="19">
        <f>H67*Emissiecoëfficiënten!E61</f>
        <v>0</v>
      </c>
      <c r="J67" s="10"/>
      <c r="K67" s="17">
        <f>J67*Emissiecoëfficiënten!F61</f>
        <v>0</v>
      </c>
      <c r="L67" s="11"/>
      <c r="M67" s="19">
        <f>L67*Emissiecoëfficiënten!G61</f>
        <v>0</v>
      </c>
      <c r="N67" s="13">
        <f>B67+(D67*Emissiecoëfficiënten!$L$20/Emissiecoëfficiënten!$L$19)+(F67/Emissiecoëfficiënten!$L$19)+(H67/Emissiecoëfficiënten!$L$19)+(J67/Emissiecoëfficiënten!$L$19)+(L67*Emissiecoëfficiënten!$L$21/Emissiecoëfficiënten!$L$19)</f>
        <v>0</v>
      </c>
      <c r="O67" s="13">
        <f>N67*Emissiecoëfficiënten!$L$19</f>
        <v>0</v>
      </c>
      <c r="P67" s="15">
        <f t="shared" si="0"/>
        <v>0</v>
      </c>
      <c r="Q67" s="15">
        <f t="shared" si="1"/>
        <v>0</v>
      </c>
    </row>
    <row r="68" spans="1:17" x14ac:dyDescent="0.25">
      <c r="A68">
        <v>2049</v>
      </c>
      <c r="B68" s="10"/>
      <c r="C68" s="17">
        <f>B68*Emissiecoëfficiënten!B62</f>
        <v>0</v>
      </c>
      <c r="D68" s="11"/>
      <c r="E68" s="19">
        <f>D68*Emissiecoëfficiënten!C62</f>
        <v>0</v>
      </c>
      <c r="F68" s="10"/>
      <c r="G68" s="17">
        <f>F68*Emissiecoëfficiënten!D62</f>
        <v>0</v>
      </c>
      <c r="H68" s="11"/>
      <c r="I68" s="19">
        <f>H68*Emissiecoëfficiënten!E62</f>
        <v>0</v>
      </c>
      <c r="J68" s="10"/>
      <c r="K68" s="17">
        <f>J68*Emissiecoëfficiënten!F62</f>
        <v>0</v>
      </c>
      <c r="L68" s="11"/>
      <c r="M68" s="19">
        <f>L68*Emissiecoëfficiënten!G62</f>
        <v>0</v>
      </c>
      <c r="N68" s="13">
        <f>B68+(D68*Emissiecoëfficiënten!$L$20/Emissiecoëfficiënten!$L$19)+(F68/Emissiecoëfficiënten!$L$19)+(H68/Emissiecoëfficiënten!$L$19)+(J68/Emissiecoëfficiënten!$L$19)+(L68*Emissiecoëfficiënten!$L$21/Emissiecoëfficiënten!$L$19)</f>
        <v>0</v>
      </c>
      <c r="O68" s="13">
        <f>N68*Emissiecoëfficiënten!$L$19</f>
        <v>0</v>
      </c>
      <c r="P68" s="15">
        <f t="shared" si="0"/>
        <v>0</v>
      </c>
      <c r="Q68" s="15">
        <f t="shared" si="1"/>
        <v>0</v>
      </c>
    </row>
    <row r="69" spans="1:17" x14ac:dyDescent="0.25">
      <c r="A69">
        <v>2050</v>
      </c>
      <c r="B69" s="10"/>
      <c r="C69" s="17">
        <f>B69*Emissiecoëfficiënten!B63</f>
        <v>0</v>
      </c>
      <c r="D69" s="11"/>
      <c r="E69" s="19">
        <f>D69*Emissiecoëfficiënten!C63</f>
        <v>0</v>
      </c>
      <c r="F69" s="10"/>
      <c r="G69" s="17">
        <f>F69*Emissiecoëfficiënten!D63</f>
        <v>0</v>
      </c>
      <c r="H69" s="11"/>
      <c r="I69" s="19">
        <f>H69*Emissiecoëfficiënten!E63</f>
        <v>0</v>
      </c>
      <c r="J69" s="10"/>
      <c r="K69" s="17">
        <f>J69*Emissiecoëfficiënten!F63</f>
        <v>0</v>
      </c>
      <c r="L69" s="11"/>
      <c r="M69" s="19">
        <f>L69*Emissiecoëfficiënten!G63</f>
        <v>0</v>
      </c>
      <c r="N69" s="13">
        <f>B69+(D69*Emissiecoëfficiënten!$L$20/Emissiecoëfficiënten!$L$19)+(F69/Emissiecoëfficiënten!$L$19)+(H69/Emissiecoëfficiënten!$L$19)+(J69/Emissiecoëfficiënten!$L$19)+(L69*Emissiecoëfficiënten!$L$21/Emissiecoëfficiënten!$L$19)</f>
        <v>0</v>
      </c>
      <c r="O69" s="13">
        <f>N69*Emissiecoëfficiënten!$L$19</f>
        <v>0</v>
      </c>
      <c r="P69" s="15">
        <f t="shared" si="0"/>
        <v>0</v>
      </c>
      <c r="Q69" s="15">
        <f t="shared" si="1"/>
        <v>0</v>
      </c>
    </row>
  </sheetData>
  <sheetProtection sheet="1" objects="1" scenarios="1"/>
  <protectedRanges>
    <protectedRange sqref="B9:B69" name="Elektra"/>
    <protectedRange sqref="D9:D69" name="Aardgas"/>
    <protectedRange sqref="F9:F69" name="Warmte"/>
    <protectedRange sqref="H9:H69" name="Koude"/>
    <protectedRange sqref="J9:J69" name="Biomassa"/>
    <protectedRange sqref="L9:L69" name="Stookolie"/>
  </protectedRanges>
  <mergeCells count="15">
    <mergeCell ref="N6:Q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N7:O7"/>
    <mergeCell ref="P7:Q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1D2C-3C80-4DBB-B5AD-B6C35518D0C8}">
  <dimension ref="A1:N63"/>
  <sheetViews>
    <sheetView topLeftCell="A31" workbookViewId="0"/>
  </sheetViews>
  <sheetFormatPr defaultRowHeight="15" x14ac:dyDescent="0.25"/>
  <cols>
    <col min="1" max="1" width="9.140625" style="45"/>
    <col min="2" max="2" width="14.85546875" style="43" bestFit="1" customWidth="1"/>
    <col min="3" max="3" width="10.42578125" bestFit="1" customWidth="1"/>
    <col min="4" max="4" width="10.5703125" style="44" bestFit="1" customWidth="1"/>
    <col min="5" max="5" width="9.140625" style="44"/>
    <col min="6" max="6" width="12" style="44" bestFit="1" customWidth="1"/>
    <col min="7" max="7" width="12" bestFit="1" customWidth="1"/>
    <col min="11" max="11" width="9.85546875" customWidth="1"/>
    <col min="14" max="14" width="14" bestFit="1" customWidth="1"/>
  </cols>
  <sheetData>
    <row r="1" spans="1:7" ht="18.75" x14ac:dyDescent="0.3">
      <c r="A1" s="46"/>
      <c r="B1" s="47" t="s">
        <v>16</v>
      </c>
      <c r="C1" s="48" t="s">
        <v>1</v>
      </c>
      <c r="D1" s="49" t="s">
        <v>2</v>
      </c>
      <c r="E1" s="49" t="s">
        <v>3</v>
      </c>
      <c r="F1" s="49" t="s">
        <v>17</v>
      </c>
      <c r="G1" s="50" t="s">
        <v>5</v>
      </c>
    </row>
    <row r="2" spans="1:7" ht="18.75" thickBot="1" x14ac:dyDescent="0.4">
      <c r="A2" s="60"/>
      <c r="B2" s="61" t="s">
        <v>18</v>
      </c>
      <c r="C2" s="62" t="s">
        <v>19</v>
      </c>
      <c r="D2" s="63" t="s">
        <v>20</v>
      </c>
      <c r="E2" s="63" t="s">
        <v>20</v>
      </c>
      <c r="F2" s="63" t="s">
        <v>20</v>
      </c>
      <c r="G2" s="64" t="s">
        <v>26</v>
      </c>
    </row>
    <row r="3" spans="1:7" x14ac:dyDescent="0.25">
      <c r="A3" s="65">
        <v>1990</v>
      </c>
      <c r="B3" s="51">
        <v>0.64127251109755257</v>
      </c>
      <c r="C3" s="53">
        <v>1.79</v>
      </c>
      <c r="D3" s="52">
        <v>47.222200000000001</v>
      </c>
      <c r="E3" s="52">
        <f>B3/3*277.7778</f>
        <v>59.377089111051248</v>
      </c>
      <c r="F3" s="52">
        <v>51.666666999999997</v>
      </c>
      <c r="G3" s="54">
        <v>3.1734</v>
      </c>
    </row>
    <row r="4" spans="1:7" x14ac:dyDescent="0.25">
      <c r="A4" s="66">
        <v>1991</v>
      </c>
      <c r="B4" s="51">
        <v>0.62535126254616502</v>
      </c>
      <c r="C4" s="53">
        <v>1.79</v>
      </c>
      <c r="D4" s="52">
        <v>47.222200000000001</v>
      </c>
      <c r="E4" s="52">
        <f t="shared" ref="E4:E63" si="0">B4/3*277.7778</f>
        <v>57.902899312432041</v>
      </c>
      <c r="F4" s="52">
        <v>51.666666999999997</v>
      </c>
      <c r="G4" s="54">
        <v>3.1734</v>
      </c>
    </row>
    <row r="5" spans="1:7" x14ac:dyDescent="0.25">
      <c r="A5" s="66">
        <v>1992</v>
      </c>
      <c r="B5" s="51">
        <v>0.6262357763545755</v>
      </c>
      <c r="C5" s="53">
        <v>1.79</v>
      </c>
      <c r="D5" s="52">
        <v>47.222200000000001</v>
      </c>
      <c r="E5" s="52">
        <f t="shared" si="0"/>
        <v>57.984798745688671</v>
      </c>
      <c r="F5" s="52">
        <v>51.666666999999997</v>
      </c>
      <c r="G5" s="54">
        <v>3.1734</v>
      </c>
    </row>
    <row r="6" spans="1:7" x14ac:dyDescent="0.25">
      <c r="A6" s="66">
        <v>1993</v>
      </c>
      <c r="B6" s="51">
        <v>0.62238308063684744</v>
      </c>
      <c r="C6" s="53">
        <v>1.79</v>
      </c>
      <c r="D6" s="52">
        <v>47.222200000000001</v>
      </c>
      <c r="E6" s="52">
        <f t="shared" si="0"/>
        <v>57.628067632175366</v>
      </c>
      <c r="F6" s="52">
        <v>51.666666999999997</v>
      </c>
      <c r="G6" s="54">
        <v>3.1734</v>
      </c>
    </row>
    <row r="7" spans="1:7" x14ac:dyDescent="0.25">
      <c r="A7" s="66">
        <v>1994</v>
      </c>
      <c r="B7" s="51">
        <v>0.63199494404044765</v>
      </c>
      <c r="C7" s="53">
        <v>1.79</v>
      </c>
      <c r="D7" s="52">
        <v>47.222200000000001</v>
      </c>
      <c r="E7" s="52">
        <f t="shared" si="0"/>
        <v>58.518055055559557</v>
      </c>
      <c r="F7" s="52">
        <v>51.666666999999997</v>
      </c>
      <c r="G7" s="54">
        <v>3.1734</v>
      </c>
    </row>
    <row r="8" spans="1:7" x14ac:dyDescent="0.25">
      <c r="A8" s="66">
        <v>1995</v>
      </c>
      <c r="B8" s="51">
        <v>0.63461594996726589</v>
      </c>
      <c r="C8" s="53">
        <v>1.79</v>
      </c>
      <c r="D8" s="52">
        <v>47.222200000000001</v>
      </c>
      <c r="E8" s="52">
        <f t="shared" si="0"/>
        <v>58.760740808939069</v>
      </c>
      <c r="F8" s="52">
        <v>51.666666999999997</v>
      </c>
      <c r="G8" s="54">
        <v>3.1734</v>
      </c>
    </row>
    <row r="9" spans="1:7" x14ac:dyDescent="0.25">
      <c r="A9" s="66">
        <v>1996</v>
      </c>
      <c r="B9" s="51">
        <v>0.60915980452585994</v>
      </c>
      <c r="C9" s="53">
        <v>1.79</v>
      </c>
      <c r="D9" s="52">
        <v>47.222200000000001</v>
      </c>
      <c r="E9" s="52">
        <f t="shared" si="0"/>
        <v>56.403690116541142</v>
      </c>
      <c r="F9" s="52">
        <v>51.666666999999997</v>
      </c>
      <c r="G9" s="54">
        <v>3.1734</v>
      </c>
    </row>
    <row r="10" spans="1:7" x14ac:dyDescent="0.25">
      <c r="A10" s="66">
        <v>1997</v>
      </c>
      <c r="B10" s="51">
        <v>0.59190224152625392</v>
      </c>
      <c r="C10" s="53">
        <v>1.79</v>
      </c>
      <c r="D10" s="52">
        <v>47.222200000000001</v>
      </c>
      <c r="E10" s="52">
        <f t="shared" si="0"/>
        <v>54.805767488743825</v>
      </c>
      <c r="F10" s="52">
        <v>51.666666999999997</v>
      </c>
      <c r="G10" s="54">
        <v>3.1734</v>
      </c>
    </row>
    <row r="11" spans="1:7" x14ac:dyDescent="0.25">
      <c r="A11" s="66">
        <v>1998</v>
      </c>
      <c r="B11" s="51">
        <v>0.59195831283234268</v>
      </c>
      <c r="C11" s="53">
        <v>1.79</v>
      </c>
      <c r="D11" s="52">
        <v>47.222200000000001</v>
      </c>
      <c r="E11" s="52">
        <f t="shared" si="0"/>
        <v>54.810959276759974</v>
      </c>
      <c r="F11" s="52">
        <v>51.666666999999997</v>
      </c>
      <c r="G11" s="54">
        <v>3.1734</v>
      </c>
    </row>
    <row r="12" spans="1:7" x14ac:dyDescent="0.25">
      <c r="A12" s="66">
        <v>1999</v>
      </c>
      <c r="B12" s="51">
        <v>0.57847813079564336</v>
      </c>
      <c r="C12" s="53">
        <v>1.79</v>
      </c>
      <c r="D12" s="52">
        <v>47.222200000000001</v>
      </c>
      <c r="E12" s="52">
        <f t="shared" si="0"/>
        <v>53.562794173508692</v>
      </c>
      <c r="F12" s="52">
        <v>51.666666999999997</v>
      </c>
      <c r="G12" s="54">
        <v>3.1734</v>
      </c>
    </row>
    <row r="13" spans="1:7" x14ac:dyDescent="0.25">
      <c r="A13" s="66">
        <v>2000</v>
      </c>
      <c r="B13" s="51">
        <v>0.54527000939004366</v>
      </c>
      <c r="C13" s="53">
        <v>1.79</v>
      </c>
      <c r="D13" s="52">
        <v>47.222200000000001</v>
      </c>
      <c r="E13" s="52">
        <f t="shared" si="0"/>
        <v>50.487967871448561</v>
      </c>
      <c r="F13" s="52">
        <v>51.666666999999997</v>
      </c>
      <c r="G13" s="54">
        <v>3.1734</v>
      </c>
    </row>
    <row r="14" spans="1:7" x14ac:dyDescent="0.25">
      <c r="A14" s="66">
        <v>2001</v>
      </c>
      <c r="B14" s="51">
        <v>0.55870272508963847</v>
      </c>
      <c r="C14" s="53">
        <v>1.79</v>
      </c>
      <c r="D14" s="52">
        <v>47.222200000000001</v>
      </c>
      <c r="E14" s="52">
        <f t="shared" si="0"/>
        <v>51.73173794313486</v>
      </c>
      <c r="F14" s="52">
        <v>51.666666999999997</v>
      </c>
      <c r="G14" s="54">
        <v>3.1734</v>
      </c>
    </row>
    <row r="15" spans="1:7" x14ac:dyDescent="0.25">
      <c r="A15" s="66">
        <v>2002</v>
      </c>
      <c r="B15" s="51">
        <v>0.55483294760982504</v>
      </c>
      <c r="C15" s="53">
        <v>1.79</v>
      </c>
      <c r="D15" s="52">
        <v>47.222200000000001</v>
      </c>
      <c r="E15" s="52">
        <f t="shared" si="0"/>
        <v>51.373425184857489</v>
      </c>
      <c r="F15" s="52">
        <v>51.666666999999997</v>
      </c>
      <c r="G15" s="54">
        <v>3.1734</v>
      </c>
    </row>
    <row r="16" spans="1:7" x14ac:dyDescent="0.25">
      <c r="A16" s="66">
        <v>2003</v>
      </c>
      <c r="B16" s="51">
        <v>0.55362915713024408</v>
      </c>
      <c r="C16" s="53">
        <v>1.79</v>
      </c>
      <c r="D16" s="52">
        <v>47.222200000000001</v>
      </c>
      <c r="E16" s="52">
        <f t="shared" si="0"/>
        <v>51.261963094497844</v>
      </c>
      <c r="F16" s="52">
        <v>51.666666999999997</v>
      </c>
      <c r="G16" s="54">
        <v>3.1734</v>
      </c>
    </row>
    <row r="17" spans="1:14" x14ac:dyDescent="0.25">
      <c r="A17" s="66">
        <v>2004</v>
      </c>
      <c r="B17" s="51">
        <v>0.53437979858847884</v>
      </c>
      <c r="C17" s="53">
        <v>1.79</v>
      </c>
      <c r="D17" s="52">
        <v>47.222200000000001</v>
      </c>
      <c r="E17" s="52">
        <f t="shared" si="0"/>
        <v>49.479614938783591</v>
      </c>
      <c r="F17" s="52">
        <v>51.666666999999997</v>
      </c>
      <c r="G17" s="54">
        <v>3.1734</v>
      </c>
    </row>
    <row r="18" spans="1:14" x14ac:dyDescent="0.25">
      <c r="A18" s="66">
        <v>2005</v>
      </c>
      <c r="B18" s="51">
        <v>0.51415325255652977</v>
      </c>
      <c r="C18" s="53">
        <v>1.79</v>
      </c>
      <c r="D18" s="52">
        <v>47.222200000000001</v>
      </c>
      <c r="E18" s="52">
        <f t="shared" si="0"/>
        <v>47.606786452665737</v>
      </c>
      <c r="F18" s="52">
        <v>51.666666999999997</v>
      </c>
      <c r="G18" s="54">
        <v>3.1734</v>
      </c>
      <c r="K18" s="20" t="s">
        <v>22</v>
      </c>
      <c r="L18" s="21"/>
      <c r="M18" s="21"/>
      <c r="N18" s="22"/>
    </row>
    <row r="19" spans="1:14" x14ac:dyDescent="0.25">
      <c r="A19" s="66">
        <v>2006</v>
      </c>
      <c r="B19" s="51">
        <v>0.50359122654455701</v>
      </c>
      <c r="C19" s="53">
        <v>1.79</v>
      </c>
      <c r="D19" s="52">
        <v>47.222200000000001</v>
      </c>
      <c r="E19" s="52">
        <f t="shared" si="0"/>
        <v>46.62882100294955</v>
      </c>
      <c r="F19" s="52">
        <v>51.666666999999997</v>
      </c>
      <c r="G19" s="54">
        <v>3.1734</v>
      </c>
      <c r="K19" s="23" t="s">
        <v>0</v>
      </c>
      <c r="L19" s="24">
        <v>3.5999999999999999E-3</v>
      </c>
      <c r="M19" s="24" t="s">
        <v>23</v>
      </c>
      <c r="N19" s="25"/>
    </row>
    <row r="20" spans="1:14" x14ac:dyDescent="0.25">
      <c r="A20" s="66">
        <v>2007</v>
      </c>
      <c r="B20" s="51">
        <v>0.50035039665156722</v>
      </c>
      <c r="C20" s="53">
        <v>1.79</v>
      </c>
      <c r="D20" s="52">
        <v>47.222200000000001</v>
      </c>
      <c r="E20" s="52">
        <f t="shared" si="0"/>
        <v>46.328744136999902</v>
      </c>
      <c r="F20" s="52">
        <v>51.666666999999997</v>
      </c>
      <c r="G20" s="54">
        <v>3.1734</v>
      </c>
      <c r="K20" s="23" t="s">
        <v>24</v>
      </c>
      <c r="L20" s="24">
        <f>35.096/1000</f>
        <v>3.5095999999999995E-2</v>
      </c>
      <c r="M20" s="24" t="s">
        <v>25</v>
      </c>
      <c r="N20" s="27" t="s">
        <v>29</v>
      </c>
    </row>
    <row r="21" spans="1:14" x14ac:dyDescent="0.25">
      <c r="A21" s="66">
        <v>2008</v>
      </c>
      <c r="B21" s="51">
        <v>0.48873994886347027</v>
      </c>
      <c r="C21" s="53">
        <v>1.79</v>
      </c>
      <c r="D21" s="52">
        <v>47.222200000000001</v>
      </c>
      <c r="E21" s="52">
        <f t="shared" si="0"/>
        <v>45.253702589135763</v>
      </c>
      <c r="F21" s="52">
        <v>51.666666999999997</v>
      </c>
      <c r="G21" s="54">
        <v>3.1734</v>
      </c>
      <c r="K21" s="23" t="s">
        <v>5</v>
      </c>
      <c r="L21" s="24">
        <f>41/1000</f>
        <v>4.1000000000000002E-2</v>
      </c>
      <c r="M21" s="24" t="s">
        <v>27</v>
      </c>
      <c r="N21" s="25"/>
    </row>
    <row r="22" spans="1:14" x14ac:dyDescent="0.25">
      <c r="A22" s="66">
        <v>2009</v>
      </c>
      <c r="B22" s="51">
        <v>0.47623912587215478</v>
      </c>
      <c r="C22" s="53">
        <v>1.79</v>
      </c>
      <c r="D22" s="52">
        <v>47.222200000000001</v>
      </c>
      <c r="E22" s="52">
        <f t="shared" si="0"/>
        <v>44.096218886230076</v>
      </c>
      <c r="F22" s="52">
        <v>51.666666999999997</v>
      </c>
      <c r="G22" s="54">
        <v>3.1734</v>
      </c>
      <c r="K22" s="26"/>
      <c r="L22" s="24"/>
      <c r="M22" s="24"/>
      <c r="N22" s="25"/>
    </row>
    <row r="23" spans="1:14" x14ac:dyDescent="0.25">
      <c r="A23" s="66">
        <v>2010</v>
      </c>
      <c r="B23" s="51">
        <v>0.46036340459707753</v>
      </c>
      <c r="C23" s="53">
        <v>1.79</v>
      </c>
      <c r="D23" s="52">
        <v>47.222200000000001</v>
      </c>
      <c r="E23" s="52">
        <f t="shared" si="0"/>
        <v>42.62624457649536</v>
      </c>
      <c r="F23" s="52">
        <v>51.666666999999997</v>
      </c>
      <c r="G23" s="54">
        <v>3.1734</v>
      </c>
      <c r="K23" s="37" t="s">
        <v>30</v>
      </c>
      <c r="L23" s="38"/>
      <c r="M23" s="38"/>
      <c r="N23" s="39"/>
    </row>
    <row r="24" spans="1:14" x14ac:dyDescent="0.25">
      <c r="A24" s="66">
        <v>2011</v>
      </c>
      <c r="B24" s="51">
        <v>0.44210219761142849</v>
      </c>
      <c r="C24" s="53">
        <v>1.79</v>
      </c>
      <c r="D24" s="52">
        <v>47.222200000000001</v>
      </c>
      <c r="E24" s="52">
        <f t="shared" si="0"/>
        <v>40.93539194255596</v>
      </c>
      <c r="F24" s="52">
        <v>51.666666999999997</v>
      </c>
      <c r="G24" s="54">
        <v>3.1734</v>
      </c>
      <c r="K24" s="40"/>
      <c r="L24" s="41"/>
      <c r="M24" s="41"/>
      <c r="N24" s="42"/>
    </row>
    <row r="25" spans="1:14" x14ac:dyDescent="0.25">
      <c r="A25" s="66">
        <v>2012</v>
      </c>
      <c r="B25" s="51">
        <v>0.47189640266606458</v>
      </c>
      <c r="C25" s="53">
        <v>1.79</v>
      </c>
      <c r="D25" s="52">
        <v>47.222200000000001</v>
      </c>
      <c r="E25" s="52">
        <f t="shared" si="0"/>
        <v>43.694114853497851</v>
      </c>
      <c r="F25" s="52">
        <v>51.666666999999997</v>
      </c>
      <c r="G25" s="54">
        <v>3.1734</v>
      </c>
    </row>
    <row r="26" spans="1:14" x14ac:dyDescent="0.25">
      <c r="A26" s="66">
        <v>2013</v>
      </c>
      <c r="B26" s="51">
        <v>0.48093326220982524</v>
      </c>
      <c r="C26" s="53">
        <v>1.79</v>
      </c>
      <c r="D26" s="52">
        <v>47.222200000000001</v>
      </c>
      <c r="E26" s="52">
        <f t="shared" si="0"/>
        <v>44.530861174489466</v>
      </c>
      <c r="F26" s="52">
        <v>51.666666999999997</v>
      </c>
      <c r="G26" s="54">
        <v>3.1734</v>
      </c>
    </row>
    <row r="27" spans="1:14" x14ac:dyDescent="0.25">
      <c r="A27" s="66">
        <v>2014</v>
      </c>
      <c r="B27" s="51">
        <v>0.50305777964528764</v>
      </c>
      <c r="C27" s="53">
        <v>1.79</v>
      </c>
      <c r="D27" s="52">
        <v>47.222200000000001</v>
      </c>
      <c r="E27" s="52">
        <f t="shared" si="0"/>
        <v>46.579427767584257</v>
      </c>
      <c r="F27" s="52">
        <v>51.666666999999997</v>
      </c>
      <c r="G27" s="54">
        <v>3.1734</v>
      </c>
    </row>
    <row r="28" spans="1:14" x14ac:dyDescent="0.25">
      <c r="A28" s="66">
        <v>2015</v>
      </c>
      <c r="B28" s="51">
        <v>0.52943191917078403</v>
      </c>
      <c r="C28" s="53">
        <v>1.79</v>
      </c>
      <c r="D28" s="52">
        <v>47.222200000000001</v>
      </c>
      <c r="E28" s="52">
        <f t="shared" si="0"/>
        <v>49.021477919012739</v>
      </c>
      <c r="F28" s="52">
        <v>51.666666999999997</v>
      </c>
      <c r="G28" s="54">
        <v>3.1734</v>
      </c>
    </row>
    <row r="29" spans="1:14" x14ac:dyDescent="0.25">
      <c r="A29" s="66">
        <v>2016</v>
      </c>
      <c r="B29" s="51">
        <v>0.49475872989663794</v>
      </c>
      <c r="C29" s="53">
        <v>1.79</v>
      </c>
      <c r="D29" s="52">
        <v>47.222200000000001</v>
      </c>
      <c r="E29" s="52">
        <f t="shared" si="0"/>
        <v>45.810997173827445</v>
      </c>
      <c r="F29" s="52">
        <v>51.666666999999997</v>
      </c>
      <c r="G29" s="54">
        <v>3.1734</v>
      </c>
    </row>
    <row r="30" spans="1:14" x14ac:dyDescent="0.25">
      <c r="A30" s="66">
        <v>2017</v>
      </c>
      <c r="B30" s="51">
        <v>0.45256301461880877</v>
      </c>
      <c r="C30" s="53">
        <v>1.79</v>
      </c>
      <c r="D30" s="52">
        <v>47.222200000000001</v>
      </c>
      <c r="E30" s="52">
        <f t="shared" si="0"/>
        <v>41.903986187393514</v>
      </c>
      <c r="F30" s="52">
        <v>51.666666999999997</v>
      </c>
      <c r="G30" s="54">
        <v>3.1734</v>
      </c>
    </row>
    <row r="31" spans="1:14" x14ac:dyDescent="0.25">
      <c r="A31" s="66">
        <v>2018</v>
      </c>
      <c r="B31" s="51">
        <v>0.42803864269844472</v>
      </c>
      <c r="C31" s="53">
        <v>1.79</v>
      </c>
      <c r="D31" s="52">
        <v>47.222200000000001</v>
      </c>
      <c r="E31" s="52">
        <f t="shared" si="0"/>
        <v>39.63321082792001</v>
      </c>
      <c r="F31" s="52">
        <v>51.666666999999997</v>
      </c>
      <c r="G31" s="54">
        <v>3.1734</v>
      </c>
    </row>
    <row r="32" spans="1:14" x14ac:dyDescent="0.25">
      <c r="A32" s="66">
        <v>2019</v>
      </c>
      <c r="B32" s="51">
        <v>0.36882979755072487</v>
      </c>
      <c r="C32" s="53">
        <v>1.79</v>
      </c>
      <c r="D32" s="52">
        <v>47.222200000000001</v>
      </c>
      <c r="E32" s="52">
        <f t="shared" si="0"/>
        <v>34.150909912695248</v>
      </c>
      <c r="F32" s="52">
        <v>51.666666999999997</v>
      </c>
      <c r="G32" s="54">
        <v>3.1734</v>
      </c>
    </row>
    <row r="33" spans="1:7" x14ac:dyDescent="0.25">
      <c r="A33" s="66">
        <v>2020</v>
      </c>
      <c r="B33" s="51">
        <v>0.3</v>
      </c>
      <c r="C33" s="53">
        <v>1.79</v>
      </c>
      <c r="D33" s="52">
        <v>47.222200000000001</v>
      </c>
      <c r="E33" s="52">
        <f t="shared" si="0"/>
        <v>27.77778</v>
      </c>
      <c r="F33" s="52">
        <v>51.666666999999997</v>
      </c>
      <c r="G33" s="54">
        <v>3.1734</v>
      </c>
    </row>
    <row r="34" spans="1:7" x14ac:dyDescent="0.25">
      <c r="A34" s="66">
        <v>2021</v>
      </c>
      <c r="B34" s="51">
        <v>0.3</v>
      </c>
      <c r="C34" s="53">
        <v>1.79</v>
      </c>
      <c r="D34" s="52">
        <v>47.222200000000001</v>
      </c>
      <c r="E34" s="52">
        <f t="shared" si="0"/>
        <v>27.77778</v>
      </c>
      <c r="F34" s="52">
        <v>51.666666999999997</v>
      </c>
      <c r="G34" s="54">
        <v>3.1734</v>
      </c>
    </row>
    <row r="35" spans="1:7" x14ac:dyDescent="0.25">
      <c r="A35" s="66">
        <v>2022</v>
      </c>
      <c r="B35" s="51">
        <v>0.3</v>
      </c>
      <c r="C35" s="53">
        <v>1.79</v>
      </c>
      <c r="D35" s="52">
        <v>47.222200000000001</v>
      </c>
      <c r="E35" s="52">
        <f t="shared" si="0"/>
        <v>27.77778</v>
      </c>
      <c r="F35" s="52">
        <v>51.666666999999997</v>
      </c>
      <c r="G35" s="54">
        <v>3.1734</v>
      </c>
    </row>
    <row r="36" spans="1:7" x14ac:dyDescent="0.25">
      <c r="A36" s="66">
        <v>2023</v>
      </c>
      <c r="B36" s="51">
        <v>0.3</v>
      </c>
      <c r="C36" s="53">
        <v>1.79</v>
      </c>
      <c r="D36" s="52">
        <v>47.222200000000001</v>
      </c>
      <c r="E36" s="52">
        <f t="shared" si="0"/>
        <v>27.77778</v>
      </c>
      <c r="F36" s="52">
        <v>51.666666999999997</v>
      </c>
      <c r="G36" s="54">
        <v>3.1734</v>
      </c>
    </row>
    <row r="37" spans="1:7" x14ac:dyDescent="0.25">
      <c r="A37" s="66">
        <v>2024</v>
      </c>
      <c r="B37" s="51">
        <v>0.3</v>
      </c>
      <c r="C37" s="53">
        <v>1.79</v>
      </c>
      <c r="D37" s="52">
        <v>47.222200000000001</v>
      </c>
      <c r="E37" s="52">
        <f t="shared" si="0"/>
        <v>27.77778</v>
      </c>
      <c r="F37" s="52">
        <v>51.666666999999997</v>
      </c>
      <c r="G37" s="54">
        <v>3.1734</v>
      </c>
    </row>
    <row r="38" spans="1:7" x14ac:dyDescent="0.25">
      <c r="A38" s="66">
        <v>2025</v>
      </c>
      <c r="B38" s="55">
        <v>0.21</v>
      </c>
      <c r="C38" s="53">
        <v>1.79</v>
      </c>
      <c r="D38" s="52">
        <v>47.222200000000001</v>
      </c>
      <c r="E38" s="52">
        <f t="shared" si="0"/>
        <v>19.444445999999999</v>
      </c>
      <c r="F38" s="52">
        <v>51.666666999999997</v>
      </c>
      <c r="G38" s="54">
        <v>3.1734</v>
      </c>
    </row>
    <row r="39" spans="1:7" x14ac:dyDescent="0.25">
      <c r="A39" s="66">
        <v>2026</v>
      </c>
      <c r="B39" s="55">
        <v>0.21</v>
      </c>
      <c r="C39" s="53">
        <v>1.79</v>
      </c>
      <c r="D39" s="52">
        <v>47.222200000000001</v>
      </c>
      <c r="E39" s="52">
        <f t="shared" si="0"/>
        <v>19.444445999999999</v>
      </c>
      <c r="F39" s="52">
        <v>51.666666999999997</v>
      </c>
      <c r="G39" s="54">
        <v>3.1734</v>
      </c>
    </row>
    <row r="40" spans="1:7" x14ac:dyDescent="0.25">
      <c r="A40" s="66">
        <v>2027</v>
      </c>
      <c r="B40" s="55">
        <v>0.21</v>
      </c>
      <c r="C40" s="53">
        <v>1.79</v>
      </c>
      <c r="D40" s="52">
        <v>47.222200000000001</v>
      </c>
      <c r="E40" s="52">
        <f t="shared" si="0"/>
        <v>19.444445999999999</v>
      </c>
      <c r="F40" s="52">
        <v>51.666666999999997</v>
      </c>
      <c r="G40" s="54">
        <v>3.1734</v>
      </c>
    </row>
    <row r="41" spans="1:7" x14ac:dyDescent="0.25">
      <c r="A41" s="66">
        <v>2028</v>
      </c>
      <c r="B41" s="55">
        <v>0.21</v>
      </c>
      <c r="C41" s="53">
        <v>1.79</v>
      </c>
      <c r="D41" s="52">
        <v>47.222200000000001</v>
      </c>
      <c r="E41" s="52">
        <f t="shared" si="0"/>
        <v>19.444445999999999</v>
      </c>
      <c r="F41" s="52">
        <v>51.666666999999997</v>
      </c>
      <c r="G41" s="54">
        <v>3.1734</v>
      </c>
    </row>
    <row r="42" spans="1:7" x14ac:dyDescent="0.25">
      <c r="A42" s="66">
        <v>2029</v>
      </c>
      <c r="B42" s="55">
        <v>0.21</v>
      </c>
      <c r="C42" s="53">
        <v>1.79</v>
      </c>
      <c r="D42" s="52">
        <v>47.222200000000001</v>
      </c>
      <c r="E42" s="52">
        <f t="shared" si="0"/>
        <v>19.444445999999999</v>
      </c>
      <c r="F42" s="52">
        <v>51.666666999999997</v>
      </c>
      <c r="G42" s="54">
        <v>3.1734</v>
      </c>
    </row>
    <row r="43" spans="1:7" x14ac:dyDescent="0.25">
      <c r="A43" s="66">
        <v>2030</v>
      </c>
      <c r="B43" s="55">
        <v>0.09</v>
      </c>
      <c r="C43" s="53">
        <v>1.79</v>
      </c>
      <c r="D43" s="52">
        <v>47.222200000000001</v>
      </c>
      <c r="E43" s="52">
        <f t="shared" si="0"/>
        <v>8.3333340000000007</v>
      </c>
      <c r="F43" s="52">
        <v>51.666666999999997</v>
      </c>
      <c r="G43" s="54">
        <v>3.1734</v>
      </c>
    </row>
    <row r="44" spans="1:7" x14ac:dyDescent="0.25">
      <c r="A44" s="66">
        <v>2031</v>
      </c>
      <c r="B44" s="55">
        <v>0.09</v>
      </c>
      <c r="C44" s="53">
        <v>1.79</v>
      </c>
      <c r="D44" s="52">
        <v>47.222200000000001</v>
      </c>
      <c r="E44" s="52">
        <f t="shared" si="0"/>
        <v>8.3333340000000007</v>
      </c>
      <c r="F44" s="52">
        <v>51.666666999999997</v>
      </c>
      <c r="G44" s="54">
        <v>3.1734</v>
      </c>
    </row>
    <row r="45" spans="1:7" x14ac:dyDescent="0.25">
      <c r="A45" s="66">
        <v>2032</v>
      </c>
      <c r="B45" s="55">
        <v>0.09</v>
      </c>
      <c r="C45" s="53">
        <v>1.79</v>
      </c>
      <c r="D45" s="52">
        <v>47.222200000000001</v>
      </c>
      <c r="E45" s="52">
        <f t="shared" si="0"/>
        <v>8.3333340000000007</v>
      </c>
      <c r="F45" s="52">
        <v>51.666666999999997</v>
      </c>
      <c r="G45" s="54">
        <v>3.1734</v>
      </c>
    </row>
    <row r="46" spans="1:7" x14ac:dyDescent="0.25">
      <c r="A46" s="66">
        <v>2033</v>
      </c>
      <c r="B46" s="55">
        <v>0.09</v>
      </c>
      <c r="C46" s="53">
        <v>1.79</v>
      </c>
      <c r="D46" s="52">
        <v>47.222200000000001</v>
      </c>
      <c r="E46" s="52">
        <f t="shared" si="0"/>
        <v>8.3333340000000007</v>
      </c>
      <c r="F46" s="52">
        <v>51.666666999999997</v>
      </c>
      <c r="G46" s="54">
        <v>3.1734</v>
      </c>
    </row>
    <row r="47" spans="1:7" x14ac:dyDescent="0.25">
      <c r="A47" s="66">
        <v>2034</v>
      </c>
      <c r="B47" s="55">
        <v>0.09</v>
      </c>
      <c r="C47" s="53">
        <v>1.79</v>
      </c>
      <c r="D47" s="52">
        <v>47.222200000000001</v>
      </c>
      <c r="E47" s="52">
        <f t="shared" si="0"/>
        <v>8.3333340000000007</v>
      </c>
      <c r="F47" s="52">
        <v>51.666666999999997</v>
      </c>
      <c r="G47" s="54">
        <v>3.1734</v>
      </c>
    </row>
    <row r="48" spans="1:7" x14ac:dyDescent="0.25">
      <c r="A48" s="66">
        <v>2035</v>
      </c>
      <c r="B48" s="55">
        <v>8.2622950819672136E-2</v>
      </c>
      <c r="C48" s="53">
        <v>1.79</v>
      </c>
      <c r="D48" s="52">
        <v>47.222200000000001</v>
      </c>
      <c r="E48" s="52">
        <f t="shared" si="0"/>
        <v>7.6502738360655744</v>
      </c>
      <c r="F48" s="52">
        <v>51.666666999999997</v>
      </c>
      <c r="G48" s="54">
        <v>3.1734</v>
      </c>
    </row>
    <row r="49" spans="1:7" x14ac:dyDescent="0.25">
      <c r="A49" s="66">
        <v>2036</v>
      </c>
      <c r="B49" s="55">
        <v>8.2622950819672136E-2</v>
      </c>
      <c r="C49" s="53">
        <v>1.79</v>
      </c>
      <c r="D49" s="52">
        <v>47.222200000000001</v>
      </c>
      <c r="E49" s="52">
        <f t="shared" si="0"/>
        <v>7.6502738360655744</v>
      </c>
      <c r="F49" s="52">
        <v>51.666666999999997</v>
      </c>
      <c r="G49" s="54">
        <v>3.1734</v>
      </c>
    </row>
    <row r="50" spans="1:7" x14ac:dyDescent="0.25">
      <c r="A50" s="66">
        <v>2037</v>
      </c>
      <c r="B50" s="55">
        <v>8.2622950819672136E-2</v>
      </c>
      <c r="C50" s="53">
        <v>1.79</v>
      </c>
      <c r="D50" s="52">
        <v>47.222200000000001</v>
      </c>
      <c r="E50" s="52">
        <f t="shared" si="0"/>
        <v>7.6502738360655744</v>
      </c>
      <c r="F50" s="52">
        <v>51.666666999999997</v>
      </c>
      <c r="G50" s="54">
        <v>3.1734</v>
      </c>
    </row>
    <row r="51" spans="1:7" x14ac:dyDescent="0.25">
      <c r="A51" s="66">
        <v>2038</v>
      </c>
      <c r="B51" s="55">
        <v>8.2622950819672136E-2</v>
      </c>
      <c r="C51" s="53">
        <v>1.79</v>
      </c>
      <c r="D51" s="52">
        <v>47.222200000000001</v>
      </c>
      <c r="E51" s="52">
        <f t="shared" si="0"/>
        <v>7.6502738360655744</v>
      </c>
      <c r="F51" s="52">
        <v>51.666666999999997</v>
      </c>
      <c r="G51" s="54">
        <v>3.1734</v>
      </c>
    </row>
    <row r="52" spans="1:7" x14ac:dyDescent="0.25">
      <c r="A52" s="66">
        <v>2039</v>
      </c>
      <c r="B52" s="55">
        <v>8.2622950819672136E-2</v>
      </c>
      <c r="C52" s="53">
        <v>1.79</v>
      </c>
      <c r="D52" s="52">
        <v>47.222200000000001</v>
      </c>
      <c r="E52" s="52">
        <f t="shared" si="0"/>
        <v>7.6502738360655744</v>
      </c>
      <c r="F52" s="52">
        <v>51.666666999999997</v>
      </c>
      <c r="G52" s="54">
        <v>3.1734</v>
      </c>
    </row>
    <row r="53" spans="1:7" x14ac:dyDescent="0.25">
      <c r="A53" s="66">
        <v>2040</v>
      </c>
      <c r="B53" s="55">
        <v>7.636363636363637E-2</v>
      </c>
      <c r="C53" s="53">
        <v>1.79</v>
      </c>
      <c r="D53" s="52">
        <v>47.222200000000001</v>
      </c>
      <c r="E53" s="52">
        <f t="shared" si="0"/>
        <v>7.070707636363637</v>
      </c>
      <c r="F53" s="52">
        <v>51.666666999999997</v>
      </c>
      <c r="G53" s="54">
        <v>3.1734</v>
      </c>
    </row>
    <row r="54" spans="1:7" x14ac:dyDescent="0.25">
      <c r="A54" s="66">
        <v>2041</v>
      </c>
      <c r="B54" s="55">
        <v>7.636363636363637E-2</v>
      </c>
      <c r="C54" s="53">
        <v>1.79</v>
      </c>
      <c r="D54" s="52">
        <v>47.222200000000001</v>
      </c>
      <c r="E54" s="52">
        <f t="shared" si="0"/>
        <v>7.070707636363637</v>
      </c>
      <c r="F54" s="52">
        <v>51.666666999999997</v>
      </c>
      <c r="G54" s="54">
        <v>3.1734</v>
      </c>
    </row>
    <row r="55" spans="1:7" x14ac:dyDescent="0.25">
      <c r="A55" s="66">
        <v>2042</v>
      </c>
      <c r="B55" s="55">
        <v>7.636363636363637E-2</v>
      </c>
      <c r="C55" s="53">
        <v>1.79</v>
      </c>
      <c r="D55" s="52">
        <v>47.222200000000001</v>
      </c>
      <c r="E55" s="52">
        <f t="shared" si="0"/>
        <v>7.070707636363637</v>
      </c>
      <c r="F55" s="52">
        <v>51.666666999999997</v>
      </c>
      <c r="G55" s="54">
        <v>3.1734</v>
      </c>
    </row>
    <row r="56" spans="1:7" x14ac:dyDescent="0.25">
      <c r="A56" s="66">
        <v>2043</v>
      </c>
      <c r="B56" s="55">
        <v>7.636363636363637E-2</v>
      </c>
      <c r="C56" s="53">
        <v>1.79</v>
      </c>
      <c r="D56" s="52">
        <v>47.222200000000001</v>
      </c>
      <c r="E56" s="52">
        <f t="shared" si="0"/>
        <v>7.070707636363637</v>
      </c>
      <c r="F56" s="52">
        <v>51.666666999999997</v>
      </c>
      <c r="G56" s="54">
        <v>3.1734</v>
      </c>
    </row>
    <row r="57" spans="1:7" x14ac:dyDescent="0.25">
      <c r="A57" s="66">
        <v>2044</v>
      </c>
      <c r="B57" s="55">
        <v>7.636363636363637E-2</v>
      </c>
      <c r="C57" s="53">
        <v>1.79</v>
      </c>
      <c r="D57" s="52">
        <v>47.222200000000001</v>
      </c>
      <c r="E57" s="52">
        <f t="shared" si="0"/>
        <v>7.070707636363637</v>
      </c>
      <c r="F57" s="52">
        <v>51.666666999999997</v>
      </c>
      <c r="G57" s="54">
        <v>3.1734</v>
      </c>
    </row>
    <row r="58" spans="1:7" x14ac:dyDescent="0.25">
      <c r="A58" s="66">
        <v>2045</v>
      </c>
      <c r="B58" s="55">
        <v>7.0985915492957755E-2</v>
      </c>
      <c r="C58" s="53">
        <v>1.79</v>
      </c>
      <c r="D58" s="52">
        <v>47.222200000000001</v>
      </c>
      <c r="E58" s="52">
        <f t="shared" si="0"/>
        <v>6.5727704788732408</v>
      </c>
      <c r="F58" s="52">
        <v>51.666666999999997</v>
      </c>
      <c r="G58" s="54">
        <v>3.1734</v>
      </c>
    </row>
    <row r="59" spans="1:7" x14ac:dyDescent="0.25">
      <c r="A59" s="66">
        <v>2046</v>
      </c>
      <c r="B59" s="55">
        <v>7.0985915492957755E-2</v>
      </c>
      <c r="C59" s="53">
        <v>1.79</v>
      </c>
      <c r="D59" s="52">
        <v>47.222200000000001</v>
      </c>
      <c r="E59" s="52">
        <f t="shared" si="0"/>
        <v>6.5727704788732408</v>
      </c>
      <c r="F59" s="52">
        <v>51.666666999999997</v>
      </c>
      <c r="G59" s="54">
        <v>3.1734</v>
      </c>
    </row>
    <row r="60" spans="1:7" x14ac:dyDescent="0.25">
      <c r="A60" s="66">
        <v>2047</v>
      </c>
      <c r="B60" s="55">
        <v>7.0985915492957755E-2</v>
      </c>
      <c r="C60" s="53">
        <v>1.79</v>
      </c>
      <c r="D60" s="52">
        <v>47.222200000000001</v>
      </c>
      <c r="E60" s="52">
        <f t="shared" si="0"/>
        <v>6.5727704788732408</v>
      </c>
      <c r="F60" s="52">
        <v>51.666666999999997</v>
      </c>
      <c r="G60" s="54">
        <v>3.1734</v>
      </c>
    </row>
    <row r="61" spans="1:7" x14ac:dyDescent="0.25">
      <c r="A61" s="66">
        <v>2048</v>
      </c>
      <c r="B61" s="55">
        <v>7.0985915492957755E-2</v>
      </c>
      <c r="C61" s="53">
        <v>1.79</v>
      </c>
      <c r="D61" s="52">
        <v>47.222200000000001</v>
      </c>
      <c r="E61" s="52">
        <f t="shared" si="0"/>
        <v>6.5727704788732408</v>
      </c>
      <c r="F61" s="52">
        <v>51.666666999999997</v>
      </c>
      <c r="G61" s="54">
        <v>3.1734</v>
      </c>
    </row>
    <row r="62" spans="1:7" x14ac:dyDescent="0.25">
      <c r="A62" s="66">
        <v>2049</v>
      </c>
      <c r="B62" s="55">
        <v>7.0985915492957755E-2</v>
      </c>
      <c r="C62" s="53">
        <v>1.79</v>
      </c>
      <c r="D62" s="52">
        <v>47.222200000000001</v>
      </c>
      <c r="E62" s="52">
        <f t="shared" si="0"/>
        <v>6.5727704788732408</v>
      </c>
      <c r="F62" s="52">
        <v>51.666666999999997</v>
      </c>
      <c r="G62" s="54">
        <v>3.1734</v>
      </c>
    </row>
    <row r="63" spans="1:7" x14ac:dyDescent="0.25">
      <c r="A63" s="67">
        <v>2050</v>
      </c>
      <c r="B63" s="56">
        <v>6.6315789473684217E-2</v>
      </c>
      <c r="C63" s="57">
        <v>1.79</v>
      </c>
      <c r="D63" s="58">
        <v>47.222200000000001</v>
      </c>
      <c r="E63" s="58">
        <f t="shared" si="0"/>
        <v>6.1403513684210536</v>
      </c>
      <c r="F63" s="58">
        <v>51.666666999999997</v>
      </c>
      <c r="G63" s="59">
        <v>3.1734</v>
      </c>
    </row>
  </sheetData>
  <sheetProtection sheet="1" objects="1" scenarios="1"/>
  <mergeCells count="1">
    <mergeCell ref="K23:N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NOC_ClusterName xmlns="2f6a910d-138e-42c1-8e8a-320c1b7cf3f7">Zorg op de Kaart 2016-2018</TNOC_ClusterName>
    <TNOC_ClusterId xmlns="2f6a910d-138e-42c1-8e8a-320c1b7cf3f7">060.23475</TNOC_ClusterId>
    <h15fbb78f4cb41d290e72f301ea2865f xmlns="310caa71-58aa-4a5b-bfda-3b9f0b511c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  <bac4ab11065f4f6c809c820c57e320e5 xmlns="310caa71-58aa-4a5b-bfda-3b9f0b511c38">
      <Terms xmlns="http://schemas.microsoft.com/office/infopath/2007/PartnerControls"/>
    </bac4ab11065f4f6c809c820c57e320e5>
    <TaxCatchAll xmlns="310caa71-58aa-4a5b-bfda-3b9f0b511c38">
      <Value>5</Value>
      <Value>1</Value>
    </TaxCatchAll>
    <n2a7a23bcc2241cb9261f9a914c7c1bb xmlns="310caa71-58aa-4a5b-bfda-3b9f0b511c38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lca20d149a844688b6abf34073d5c21d xmlns="310caa71-58aa-4a5b-bfda-3b9f0b511c38">
      <Terms xmlns="http://schemas.microsoft.com/office/infopath/2007/PartnerControls"/>
    </lca20d149a844688b6abf34073d5c21d>
    <cf581d8792c646118aad2c2c4ecdfa8c xmlns="310caa71-58aa-4a5b-bfda-3b9f0b511c38">
      <Terms xmlns="http://schemas.microsoft.com/office/infopath/2007/PartnerControls"/>
    </cf581d8792c646118aad2c2c4ecdfa8c>
    <_dlc_DocId xmlns="310caa71-58aa-4a5b-bfda-3b9f0b511c38">TJWK4T4E5KRY-737916947-1757</_dlc_DocId>
    <_dlc_DocIdUrl xmlns="310caa71-58aa-4a5b-bfda-3b9f0b511c38">
      <Url>https://365tno.sharepoint.com/teams/P060.37543/_layouts/15/DocIdRedir.aspx?ID=TJWK4T4E5KRY-737916947-1757</Url>
      <Description>TJWK4T4E5KRY-737916947-1757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DABC804D50C1A2448F44586F45DA019C" ma:contentTypeVersion="14" ma:contentTypeDescription=" " ma:contentTypeScope="" ma:versionID="869d20ec489929af299c8a90ae15f47a">
  <xsd:schema xmlns:xsd="http://www.w3.org/2001/XMLSchema" xmlns:xs="http://www.w3.org/2001/XMLSchema" xmlns:p="http://schemas.microsoft.com/office/2006/metadata/properties" xmlns:ns2="310caa71-58aa-4a5b-bfda-3b9f0b511c38" xmlns:ns3="2f6a910d-138e-42c1-8e8a-320c1b7cf3f7" xmlns:ns5="bae52913-ed53-4129-a83f-496250c84f3c" targetNamespace="http://schemas.microsoft.com/office/2006/metadata/properties" ma:root="true" ma:fieldsID="806695d20e20329d71aa374c616f947a" ns2:_="" ns3:_="" ns5:_="">
    <xsd:import namespace="310caa71-58aa-4a5b-bfda-3b9f0b511c38"/>
    <xsd:import namespace="2f6a910d-138e-42c1-8e8a-320c1b7cf3f7"/>
    <xsd:import namespace="bae52913-ed53-4129-a83f-496250c84f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2:SharedWithUsers" minOccurs="0"/>
                <xsd:element ref="ns2:SharedWithDetails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aa71-58aa-4a5b-bfda-3b9f0b511c3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1;#Project|fa11c4c9-105f-402c-bb40-9a56b4989397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7c0c430a-247f-4f14-92e1-a05a0e7e302e}" ma:internalName="TaxCatchAll" ma:showField="CatchAllData" ma:web="310caa71-58aa-4a5b-bfda-3b9f0b51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7c0c430a-247f-4f14-92e1-a05a0e7e302e}" ma:internalName="TaxCatchAllLabel" ma:readOnly="true" ma:showField="CatchAllDataLabel" ma:web="310caa71-58aa-4a5b-bfda-3b9f0b51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NIVZ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060.37543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52913-ed53-4129-a83f-496250c84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7" nillable="true" ma:displayName="Length (seconds)" ma:internalName="MediaLengthInSeconds" ma:readOnly="true">
      <xsd:simpleType>
        <xsd:restriction base="dms:Unknown"/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7CA15-F755-4FD1-9420-D8E39F08DE72}">
  <ds:schemaRefs>
    <ds:schemaRef ds:uri="http://schemas.microsoft.com/office/2006/documentManagement/types"/>
    <ds:schemaRef ds:uri="http://schemas.openxmlformats.org/package/2006/metadata/core-properties"/>
    <ds:schemaRef ds:uri="bae52913-ed53-4129-a83f-496250c84f3c"/>
    <ds:schemaRef ds:uri="http://purl.org/dc/terms/"/>
    <ds:schemaRef ds:uri="2f6a910d-138e-42c1-8e8a-320c1b7cf3f7"/>
    <ds:schemaRef ds:uri="http://schemas.microsoft.com/office/2006/metadata/properties"/>
    <ds:schemaRef ds:uri="http://purl.org/dc/dcmitype/"/>
    <ds:schemaRef ds:uri="http://schemas.microsoft.com/office/infopath/2007/PartnerControls"/>
    <ds:schemaRef ds:uri="310caa71-58aa-4a5b-bfda-3b9f0b511c3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68A5C1-EA82-4DF6-9429-AFE1B8216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E37449-8297-4A70-A985-5A73C7371B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E23A9F-292D-4D67-92AE-6B43243DF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caa71-58aa-4a5b-bfda-3b9f0b511c38"/>
    <ds:schemaRef ds:uri="2f6a910d-138e-42c1-8e8a-320c1b7cf3f7"/>
    <ds:schemaRef ds:uri="bae52913-ed53-4129-a83f-496250c84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Invulblad</vt:lpstr>
      <vt:lpstr>Emissiecoëfficiënten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Koot, J.J. (Joachim)</dc:creator>
  <cp:lastModifiedBy>Koot, J.J. (Joachim)</cp:lastModifiedBy>
  <dcterms:created xsi:type="dcterms:W3CDTF">2020-01-24T08:25:32Z</dcterms:created>
  <dcterms:modified xsi:type="dcterms:W3CDTF">2021-11-19T14:40:32Z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0x010100A35317DCC28344A7B82488658A034A5C0100DABC804D50C1A2448F44586F45DA019C</vt:lpwstr>
  </property>
  <property fmtid="{D5CDD505-2E9C-101B-9397-08002B2CF9AE}" pid="3" name="TNOC_DocumentClassification">
    <vt:lpwstr>5;#TNO Internal|1a23c89f-ef54-4907-86fd-8242403ff722</vt:lpwstr>
  </property>
  <property fmtid="{D5CDD505-2E9C-101B-9397-08002B2CF9AE}" pid="4" name="TNOC_DocumentType">
    <vt:lpwstr/>
  </property>
  <property fmtid="{D5CDD505-2E9C-101B-9397-08002B2CF9AE}" pid="5" name="TNOC_DocumentCategory">
    <vt:lpwstr/>
  </property>
  <property fmtid="{D5CDD505-2E9C-101B-9397-08002B2CF9AE}" pid="6" name="TNOC_ClusterType">
    <vt:lpwstr>1;#Project|fa11c4c9-105f-402c-bb40-9a56b4989397</vt:lpwstr>
  </property>
  <property fmtid="{D5CDD505-2E9C-101B-9397-08002B2CF9AE}" pid="7" name="_dlc_DocIdItemGuid">
    <vt:lpwstr>5fc48653-4d69-467c-83a7-b6808e2b44b0</vt:lpwstr>
  </property>
  <property fmtid="{D5CDD505-2E9C-101B-9397-08002B2CF9AE}" pid="8" name="TNOC_DocumentSetType">
    <vt:lpwstr/>
  </property>
</Properties>
</file>